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  <Override PartName="/xl/externalLinks/externalLink154.xml" ContentType="application/vnd.openxmlformats-officedocument.spreadsheetml.externalLink+xml"/>
  <Override PartName="/xl/externalLinks/externalLink155.xml" ContentType="application/vnd.openxmlformats-officedocument.spreadsheetml.externalLink+xml"/>
  <Override PartName="/xl/externalLinks/externalLink156.xml" ContentType="application/vnd.openxmlformats-officedocument.spreadsheetml.externalLink+xml"/>
  <Override PartName="/xl/externalLinks/externalLink157.xml" ContentType="application/vnd.openxmlformats-officedocument.spreadsheetml.externalLink+xml"/>
  <Override PartName="/xl/externalLinks/externalLink158.xml" ContentType="application/vnd.openxmlformats-officedocument.spreadsheetml.externalLink+xml"/>
  <Override PartName="/xl/externalLinks/externalLink159.xml" ContentType="application/vnd.openxmlformats-officedocument.spreadsheetml.externalLink+xml"/>
  <Override PartName="/xl/externalLinks/externalLink160.xml" ContentType="application/vnd.openxmlformats-officedocument.spreadsheetml.externalLink+xml"/>
  <Override PartName="/xl/externalLinks/externalLink161.xml" ContentType="application/vnd.openxmlformats-officedocument.spreadsheetml.externalLink+xml"/>
  <Override PartName="/xl/externalLinks/externalLink162.xml" ContentType="application/vnd.openxmlformats-officedocument.spreadsheetml.externalLink+xml"/>
  <Override PartName="/xl/externalLinks/externalLink163.xml" ContentType="application/vnd.openxmlformats-officedocument.spreadsheetml.externalLink+xml"/>
  <Override PartName="/xl/externalLinks/externalLink164.xml" ContentType="application/vnd.openxmlformats-officedocument.spreadsheetml.externalLink+xml"/>
  <Override PartName="/xl/externalLinks/externalLink165.xml" ContentType="application/vnd.openxmlformats-officedocument.spreadsheetml.externalLink+xml"/>
  <Override PartName="/xl/externalLinks/externalLink166.xml" ContentType="application/vnd.openxmlformats-officedocument.spreadsheetml.externalLink+xml"/>
  <Override PartName="/xl/externalLinks/externalLink16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  <externalReference r:id="rId163"/>
    <externalReference r:id="rId164"/>
    <externalReference r:id="rId165"/>
    <externalReference r:id="rId166"/>
    <externalReference r:id="rId167"/>
    <externalReference r:id="rId168"/>
    <externalReference r:id="rId169"/>
    <externalReference r:id="rId170"/>
    <externalReference r:id="rId171"/>
    <externalReference r:id="rId172"/>
  </externalReferences>
  <definedNames/>
  <calcPr fullCalcOnLoad="1"/>
</workbook>
</file>

<file path=xl/sharedStrings.xml><?xml version="1.0" encoding="utf-8"?>
<sst xmlns="http://schemas.openxmlformats.org/spreadsheetml/2006/main" count="212" uniqueCount="63">
  <si>
    <t>№ з/п</t>
  </si>
  <si>
    <t>Адреса</t>
  </si>
  <si>
    <t>Категорія житлових приміщень**</t>
  </si>
  <si>
    <t>Прибирання прибудинкової території</t>
  </si>
  <si>
    <t>Прибирання снігу, посипання частини прибудинкової території,призначеної для проходу та проїзду,протиожеледними сумішами</t>
  </si>
  <si>
    <t>Прибирання сходових кліток</t>
  </si>
  <si>
    <t>Прибирання підвалів, технічних поверхів та покрівлі</t>
  </si>
  <si>
    <t>Поточний ремонт конструктивних елементів,внутрішньобудинкових систем гарячого і холодного водопостачання,водовідведення,централізованого опалення,тощо</t>
  </si>
  <si>
    <t>Обслуговування димовентиляційних каналів</t>
  </si>
  <si>
    <t>Освітлення місць загального користування</t>
  </si>
  <si>
    <t>Тариф                     (з ПДВ)</t>
  </si>
  <si>
    <t>Вулиця</t>
  </si>
  <si>
    <t>№ будинку</t>
  </si>
  <si>
    <t>грн./м2</t>
  </si>
  <si>
    <t>Шевченко</t>
  </si>
  <si>
    <t>Пров.Поштовий</t>
  </si>
  <si>
    <t xml:space="preserve">Пров.Партизанський </t>
  </si>
  <si>
    <t xml:space="preserve">Пров.Шкільний </t>
  </si>
  <si>
    <t xml:space="preserve">Курчатова </t>
  </si>
  <si>
    <t xml:space="preserve">Матросова </t>
  </si>
  <si>
    <t xml:space="preserve">Гоголя </t>
  </si>
  <si>
    <t>2а</t>
  </si>
  <si>
    <t xml:space="preserve">Космонавтів </t>
  </si>
  <si>
    <r>
      <t>З.Космодем</t>
    </r>
    <r>
      <rPr>
        <sz val="10"/>
        <rFont val="Calibri"/>
        <family val="2"/>
      </rPr>
      <t>’</t>
    </r>
    <r>
      <rPr>
        <sz val="10"/>
        <rFont val="Times New Roman"/>
        <family val="1"/>
      </rPr>
      <t>янської</t>
    </r>
  </si>
  <si>
    <t>1В</t>
  </si>
  <si>
    <t>Ломоносова</t>
  </si>
  <si>
    <t>Нова</t>
  </si>
  <si>
    <t>Польова</t>
  </si>
  <si>
    <t>9А</t>
  </si>
  <si>
    <t>Чехова</t>
  </si>
  <si>
    <t>Шахтарська</t>
  </si>
  <si>
    <t>Шкільна</t>
  </si>
  <si>
    <t>42а</t>
  </si>
  <si>
    <t>1а</t>
  </si>
  <si>
    <t xml:space="preserve">Шевченко </t>
  </si>
  <si>
    <t>Ф. Капусти</t>
  </si>
  <si>
    <t xml:space="preserve">Л.Українки </t>
  </si>
  <si>
    <t>121а</t>
  </si>
  <si>
    <t>1А</t>
  </si>
  <si>
    <t>2А</t>
  </si>
  <si>
    <t>3А</t>
  </si>
  <si>
    <t>1Б</t>
  </si>
  <si>
    <t>29А</t>
  </si>
  <si>
    <t>Примітка**:</t>
  </si>
  <si>
    <t>1 - навні всі інженерні системи</t>
  </si>
  <si>
    <t>НАЧАЛЬНИК  КП ЛЖЕК №6                                                                                                  САМУЙЛЕНКО А.М.</t>
  </si>
  <si>
    <t>ЕКОНОМІСТ                                                                                                                                 СОРОКІНА А.Е.</t>
  </si>
  <si>
    <t>1 А</t>
  </si>
  <si>
    <t>15 А</t>
  </si>
  <si>
    <t>2Б</t>
  </si>
  <si>
    <t xml:space="preserve">Структура витрат в економічно-обгрунтованому тарифі на послугу з утримання  будинків, споруд та прибудинкових територій </t>
  </si>
  <si>
    <t xml:space="preserve"> по КП "ЛЖЕК № 6"   на 2017 рік</t>
  </si>
  <si>
    <t>Дружби</t>
  </si>
  <si>
    <t>Молодіжна</t>
  </si>
  <si>
    <t>Каштанова</t>
  </si>
  <si>
    <r>
      <t xml:space="preserve">УСЬОГО: 166 будинків   середньозважений тариф                                                           </t>
    </r>
    <r>
      <rPr>
        <b/>
        <sz val="12"/>
        <rFont val="Times New Roman"/>
        <family val="1"/>
      </rPr>
      <t xml:space="preserve">3,87      </t>
    </r>
    <r>
      <rPr>
        <sz val="10"/>
        <rFont val="Times New Roman"/>
        <family val="1"/>
      </rPr>
      <t xml:space="preserve">                                                                                          </t>
    </r>
  </si>
  <si>
    <t>ім. М.Грушевського</t>
  </si>
  <si>
    <t>Миру</t>
  </si>
  <si>
    <t>вул.Центральна</t>
  </si>
  <si>
    <t>вул.ім. Д.С.Ліхачова</t>
  </si>
  <si>
    <t>Покровська</t>
  </si>
  <si>
    <t>вул. Центральна</t>
  </si>
  <si>
    <t>вул.Томашовська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</si>
</sst>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0000"/>
    <numFmt numFmtId="182" formatCode="0.0000"/>
    <numFmt numFmtId="183" formatCode="0.000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0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vertical="top" wrapText="1"/>
    </xf>
    <xf numFmtId="0" fontId="6" fillId="0" borderId="0" xfId="0" applyFont="1" applyAlignment="1">
      <alignment/>
    </xf>
    <xf numFmtId="18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180" fontId="4" fillId="0" borderId="11" xfId="0" applyNumberFormat="1" applyFont="1" applyBorder="1" applyAlignment="1">
      <alignment horizontal="center" vertical="top" wrapText="1"/>
    </xf>
    <xf numFmtId="181" fontId="4" fillId="0" borderId="11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182" fontId="4" fillId="0" borderId="11" xfId="0" applyNumberFormat="1" applyFont="1" applyBorder="1" applyAlignment="1">
      <alignment horizontal="center" vertical="top" wrapText="1"/>
    </xf>
    <xf numFmtId="182" fontId="4" fillId="0" borderId="0" xfId="0" applyNumberFormat="1" applyFont="1" applyFill="1" applyBorder="1" applyAlignment="1">
      <alignment vertical="top" wrapText="1"/>
    </xf>
    <xf numFmtId="183" fontId="4" fillId="0" borderId="11" xfId="0" applyNumberFormat="1" applyFont="1" applyBorder="1" applyAlignment="1">
      <alignment horizontal="center" vertical="top" wrapText="1"/>
    </xf>
    <xf numFmtId="183" fontId="6" fillId="0" borderId="0" xfId="0" applyNumberFormat="1" applyFont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180" fontId="4" fillId="0" borderId="11" xfId="0" applyNumberFormat="1" applyFont="1" applyFill="1" applyBorder="1" applyAlignment="1">
      <alignment horizontal="center" vertical="top" wrapText="1"/>
    </xf>
    <xf numFmtId="181" fontId="4" fillId="0" borderId="11" xfId="0" applyNumberFormat="1" applyFont="1" applyFill="1" applyBorder="1" applyAlignment="1">
      <alignment horizontal="center" vertical="top" wrapText="1"/>
    </xf>
    <xf numFmtId="183" fontId="4" fillId="0" borderId="11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180" fontId="4" fillId="0" borderId="12" xfId="0" applyNumberFormat="1" applyFont="1" applyBorder="1" applyAlignment="1">
      <alignment horizontal="center" vertical="top" wrapText="1"/>
    </xf>
    <xf numFmtId="181" fontId="4" fillId="0" borderId="12" xfId="0" applyNumberFormat="1" applyFont="1" applyBorder="1" applyAlignment="1">
      <alignment horizontal="center" vertical="top" wrapText="1"/>
    </xf>
    <xf numFmtId="183" fontId="4" fillId="0" borderId="12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top" wrapText="1"/>
    </xf>
    <xf numFmtId="0" fontId="0" fillId="0" borderId="15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externalLink" Target="externalLinks/externalLink22.xml" /><Relationship Id="rId28" Type="http://schemas.openxmlformats.org/officeDocument/2006/relationships/externalLink" Target="externalLinks/externalLink23.xml" /><Relationship Id="rId29" Type="http://schemas.openxmlformats.org/officeDocument/2006/relationships/externalLink" Target="externalLinks/externalLink24.xml" /><Relationship Id="rId30" Type="http://schemas.openxmlformats.org/officeDocument/2006/relationships/externalLink" Target="externalLinks/externalLink25.xml" /><Relationship Id="rId31" Type="http://schemas.openxmlformats.org/officeDocument/2006/relationships/externalLink" Target="externalLinks/externalLink26.xml" /><Relationship Id="rId32" Type="http://schemas.openxmlformats.org/officeDocument/2006/relationships/externalLink" Target="externalLinks/externalLink27.xml" /><Relationship Id="rId33" Type="http://schemas.openxmlformats.org/officeDocument/2006/relationships/externalLink" Target="externalLinks/externalLink28.xml" /><Relationship Id="rId34" Type="http://schemas.openxmlformats.org/officeDocument/2006/relationships/externalLink" Target="externalLinks/externalLink29.xml" /><Relationship Id="rId35" Type="http://schemas.openxmlformats.org/officeDocument/2006/relationships/externalLink" Target="externalLinks/externalLink30.xml" /><Relationship Id="rId36" Type="http://schemas.openxmlformats.org/officeDocument/2006/relationships/externalLink" Target="externalLinks/externalLink31.xml" /><Relationship Id="rId37" Type="http://schemas.openxmlformats.org/officeDocument/2006/relationships/externalLink" Target="externalLinks/externalLink32.xml" /><Relationship Id="rId38" Type="http://schemas.openxmlformats.org/officeDocument/2006/relationships/externalLink" Target="externalLinks/externalLink33.xml" /><Relationship Id="rId39" Type="http://schemas.openxmlformats.org/officeDocument/2006/relationships/externalLink" Target="externalLinks/externalLink34.xml" /><Relationship Id="rId40" Type="http://schemas.openxmlformats.org/officeDocument/2006/relationships/externalLink" Target="externalLinks/externalLink35.xml" /><Relationship Id="rId41" Type="http://schemas.openxmlformats.org/officeDocument/2006/relationships/externalLink" Target="externalLinks/externalLink36.xml" /><Relationship Id="rId42" Type="http://schemas.openxmlformats.org/officeDocument/2006/relationships/externalLink" Target="externalLinks/externalLink37.xml" /><Relationship Id="rId43" Type="http://schemas.openxmlformats.org/officeDocument/2006/relationships/externalLink" Target="externalLinks/externalLink38.xml" /><Relationship Id="rId44" Type="http://schemas.openxmlformats.org/officeDocument/2006/relationships/externalLink" Target="externalLinks/externalLink39.xml" /><Relationship Id="rId45" Type="http://schemas.openxmlformats.org/officeDocument/2006/relationships/externalLink" Target="externalLinks/externalLink40.xml" /><Relationship Id="rId46" Type="http://schemas.openxmlformats.org/officeDocument/2006/relationships/externalLink" Target="externalLinks/externalLink41.xml" /><Relationship Id="rId47" Type="http://schemas.openxmlformats.org/officeDocument/2006/relationships/externalLink" Target="externalLinks/externalLink42.xml" /><Relationship Id="rId48" Type="http://schemas.openxmlformats.org/officeDocument/2006/relationships/externalLink" Target="externalLinks/externalLink43.xml" /><Relationship Id="rId49" Type="http://schemas.openxmlformats.org/officeDocument/2006/relationships/externalLink" Target="externalLinks/externalLink44.xml" /><Relationship Id="rId50" Type="http://schemas.openxmlformats.org/officeDocument/2006/relationships/externalLink" Target="externalLinks/externalLink45.xml" /><Relationship Id="rId51" Type="http://schemas.openxmlformats.org/officeDocument/2006/relationships/externalLink" Target="externalLinks/externalLink46.xml" /><Relationship Id="rId52" Type="http://schemas.openxmlformats.org/officeDocument/2006/relationships/externalLink" Target="externalLinks/externalLink47.xml" /><Relationship Id="rId53" Type="http://schemas.openxmlformats.org/officeDocument/2006/relationships/externalLink" Target="externalLinks/externalLink48.xml" /><Relationship Id="rId54" Type="http://schemas.openxmlformats.org/officeDocument/2006/relationships/externalLink" Target="externalLinks/externalLink49.xml" /><Relationship Id="rId55" Type="http://schemas.openxmlformats.org/officeDocument/2006/relationships/externalLink" Target="externalLinks/externalLink50.xml" /><Relationship Id="rId56" Type="http://schemas.openxmlformats.org/officeDocument/2006/relationships/externalLink" Target="externalLinks/externalLink51.xml" /><Relationship Id="rId57" Type="http://schemas.openxmlformats.org/officeDocument/2006/relationships/externalLink" Target="externalLinks/externalLink52.xml" /><Relationship Id="rId58" Type="http://schemas.openxmlformats.org/officeDocument/2006/relationships/externalLink" Target="externalLinks/externalLink53.xml" /><Relationship Id="rId59" Type="http://schemas.openxmlformats.org/officeDocument/2006/relationships/externalLink" Target="externalLinks/externalLink54.xml" /><Relationship Id="rId60" Type="http://schemas.openxmlformats.org/officeDocument/2006/relationships/externalLink" Target="externalLinks/externalLink55.xml" /><Relationship Id="rId61" Type="http://schemas.openxmlformats.org/officeDocument/2006/relationships/externalLink" Target="externalLinks/externalLink56.xml" /><Relationship Id="rId62" Type="http://schemas.openxmlformats.org/officeDocument/2006/relationships/externalLink" Target="externalLinks/externalLink57.xml" /><Relationship Id="rId63" Type="http://schemas.openxmlformats.org/officeDocument/2006/relationships/externalLink" Target="externalLinks/externalLink58.xml" /><Relationship Id="rId64" Type="http://schemas.openxmlformats.org/officeDocument/2006/relationships/externalLink" Target="externalLinks/externalLink59.xml" /><Relationship Id="rId65" Type="http://schemas.openxmlformats.org/officeDocument/2006/relationships/externalLink" Target="externalLinks/externalLink60.xml" /><Relationship Id="rId66" Type="http://schemas.openxmlformats.org/officeDocument/2006/relationships/externalLink" Target="externalLinks/externalLink61.xml" /><Relationship Id="rId67" Type="http://schemas.openxmlformats.org/officeDocument/2006/relationships/externalLink" Target="externalLinks/externalLink62.xml" /><Relationship Id="rId68" Type="http://schemas.openxmlformats.org/officeDocument/2006/relationships/externalLink" Target="externalLinks/externalLink63.xml" /><Relationship Id="rId69" Type="http://schemas.openxmlformats.org/officeDocument/2006/relationships/externalLink" Target="externalLinks/externalLink64.xml" /><Relationship Id="rId70" Type="http://schemas.openxmlformats.org/officeDocument/2006/relationships/externalLink" Target="externalLinks/externalLink65.xml" /><Relationship Id="rId71" Type="http://schemas.openxmlformats.org/officeDocument/2006/relationships/externalLink" Target="externalLinks/externalLink66.xml" /><Relationship Id="rId72" Type="http://schemas.openxmlformats.org/officeDocument/2006/relationships/externalLink" Target="externalLinks/externalLink67.xml" /><Relationship Id="rId73" Type="http://schemas.openxmlformats.org/officeDocument/2006/relationships/externalLink" Target="externalLinks/externalLink68.xml" /><Relationship Id="rId74" Type="http://schemas.openxmlformats.org/officeDocument/2006/relationships/externalLink" Target="externalLinks/externalLink69.xml" /><Relationship Id="rId75" Type="http://schemas.openxmlformats.org/officeDocument/2006/relationships/externalLink" Target="externalLinks/externalLink70.xml" /><Relationship Id="rId76" Type="http://schemas.openxmlformats.org/officeDocument/2006/relationships/externalLink" Target="externalLinks/externalLink71.xml" /><Relationship Id="rId77" Type="http://schemas.openxmlformats.org/officeDocument/2006/relationships/externalLink" Target="externalLinks/externalLink72.xml" /><Relationship Id="rId78" Type="http://schemas.openxmlformats.org/officeDocument/2006/relationships/externalLink" Target="externalLinks/externalLink73.xml" /><Relationship Id="rId79" Type="http://schemas.openxmlformats.org/officeDocument/2006/relationships/externalLink" Target="externalLinks/externalLink74.xml" /><Relationship Id="rId80" Type="http://schemas.openxmlformats.org/officeDocument/2006/relationships/externalLink" Target="externalLinks/externalLink75.xml" /><Relationship Id="rId81" Type="http://schemas.openxmlformats.org/officeDocument/2006/relationships/externalLink" Target="externalLinks/externalLink76.xml" /><Relationship Id="rId82" Type="http://schemas.openxmlformats.org/officeDocument/2006/relationships/externalLink" Target="externalLinks/externalLink77.xml" /><Relationship Id="rId83" Type="http://schemas.openxmlformats.org/officeDocument/2006/relationships/externalLink" Target="externalLinks/externalLink78.xml" /><Relationship Id="rId84" Type="http://schemas.openxmlformats.org/officeDocument/2006/relationships/externalLink" Target="externalLinks/externalLink79.xml" /><Relationship Id="rId85" Type="http://schemas.openxmlformats.org/officeDocument/2006/relationships/externalLink" Target="externalLinks/externalLink80.xml" /><Relationship Id="rId86" Type="http://schemas.openxmlformats.org/officeDocument/2006/relationships/externalLink" Target="externalLinks/externalLink81.xml" /><Relationship Id="rId87" Type="http://schemas.openxmlformats.org/officeDocument/2006/relationships/externalLink" Target="externalLinks/externalLink82.xml" /><Relationship Id="rId88" Type="http://schemas.openxmlformats.org/officeDocument/2006/relationships/externalLink" Target="externalLinks/externalLink83.xml" /><Relationship Id="rId89" Type="http://schemas.openxmlformats.org/officeDocument/2006/relationships/externalLink" Target="externalLinks/externalLink84.xml" /><Relationship Id="rId90" Type="http://schemas.openxmlformats.org/officeDocument/2006/relationships/externalLink" Target="externalLinks/externalLink85.xml" /><Relationship Id="rId91" Type="http://schemas.openxmlformats.org/officeDocument/2006/relationships/externalLink" Target="externalLinks/externalLink86.xml" /><Relationship Id="rId92" Type="http://schemas.openxmlformats.org/officeDocument/2006/relationships/externalLink" Target="externalLinks/externalLink87.xml" /><Relationship Id="rId93" Type="http://schemas.openxmlformats.org/officeDocument/2006/relationships/externalLink" Target="externalLinks/externalLink88.xml" /><Relationship Id="rId94" Type="http://schemas.openxmlformats.org/officeDocument/2006/relationships/externalLink" Target="externalLinks/externalLink89.xml" /><Relationship Id="rId95" Type="http://schemas.openxmlformats.org/officeDocument/2006/relationships/externalLink" Target="externalLinks/externalLink90.xml" /><Relationship Id="rId96" Type="http://schemas.openxmlformats.org/officeDocument/2006/relationships/externalLink" Target="externalLinks/externalLink91.xml" /><Relationship Id="rId97" Type="http://schemas.openxmlformats.org/officeDocument/2006/relationships/externalLink" Target="externalLinks/externalLink92.xml" /><Relationship Id="rId98" Type="http://schemas.openxmlformats.org/officeDocument/2006/relationships/externalLink" Target="externalLinks/externalLink93.xml" /><Relationship Id="rId99" Type="http://schemas.openxmlformats.org/officeDocument/2006/relationships/externalLink" Target="externalLinks/externalLink94.xml" /><Relationship Id="rId100" Type="http://schemas.openxmlformats.org/officeDocument/2006/relationships/externalLink" Target="externalLinks/externalLink95.xml" /><Relationship Id="rId101" Type="http://schemas.openxmlformats.org/officeDocument/2006/relationships/externalLink" Target="externalLinks/externalLink96.xml" /><Relationship Id="rId102" Type="http://schemas.openxmlformats.org/officeDocument/2006/relationships/externalLink" Target="externalLinks/externalLink97.xml" /><Relationship Id="rId103" Type="http://schemas.openxmlformats.org/officeDocument/2006/relationships/externalLink" Target="externalLinks/externalLink98.xml" /><Relationship Id="rId104" Type="http://schemas.openxmlformats.org/officeDocument/2006/relationships/externalLink" Target="externalLinks/externalLink99.xml" /><Relationship Id="rId105" Type="http://schemas.openxmlformats.org/officeDocument/2006/relationships/externalLink" Target="externalLinks/externalLink100.xml" /><Relationship Id="rId106" Type="http://schemas.openxmlformats.org/officeDocument/2006/relationships/externalLink" Target="externalLinks/externalLink101.xml" /><Relationship Id="rId107" Type="http://schemas.openxmlformats.org/officeDocument/2006/relationships/externalLink" Target="externalLinks/externalLink102.xml" /><Relationship Id="rId108" Type="http://schemas.openxmlformats.org/officeDocument/2006/relationships/externalLink" Target="externalLinks/externalLink103.xml" /><Relationship Id="rId109" Type="http://schemas.openxmlformats.org/officeDocument/2006/relationships/externalLink" Target="externalLinks/externalLink104.xml" /><Relationship Id="rId110" Type="http://schemas.openxmlformats.org/officeDocument/2006/relationships/externalLink" Target="externalLinks/externalLink105.xml" /><Relationship Id="rId111" Type="http://schemas.openxmlformats.org/officeDocument/2006/relationships/externalLink" Target="externalLinks/externalLink106.xml" /><Relationship Id="rId112" Type="http://schemas.openxmlformats.org/officeDocument/2006/relationships/externalLink" Target="externalLinks/externalLink107.xml" /><Relationship Id="rId113" Type="http://schemas.openxmlformats.org/officeDocument/2006/relationships/externalLink" Target="externalLinks/externalLink108.xml" /><Relationship Id="rId114" Type="http://schemas.openxmlformats.org/officeDocument/2006/relationships/externalLink" Target="externalLinks/externalLink109.xml" /><Relationship Id="rId115" Type="http://schemas.openxmlformats.org/officeDocument/2006/relationships/externalLink" Target="externalLinks/externalLink110.xml" /><Relationship Id="rId116" Type="http://schemas.openxmlformats.org/officeDocument/2006/relationships/externalLink" Target="externalLinks/externalLink111.xml" /><Relationship Id="rId117" Type="http://schemas.openxmlformats.org/officeDocument/2006/relationships/externalLink" Target="externalLinks/externalLink112.xml" /><Relationship Id="rId118" Type="http://schemas.openxmlformats.org/officeDocument/2006/relationships/externalLink" Target="externalLinks/externalLink113.xml" /><Relationship Id="rId119" Type="http://schemas.openxmlformats.org/officeDocument/2006/relationships/externalLink" Target="externalLinks/externalLink114.xml" /><Relationship Id="rId120" Type="http://schemas.openxmlformats.org/officeDocument/2006/relationships/externalLink" Target="externalLinks/externalLink115.xml" /><Relationship Id="rId121" Type="http://schemas.openxmlformats.org/officeDocument/2006/relationships/externalLink" Target="externalLinks/externalLink116.xml" /><Relationship Id="rId122" Type="http://schemas.openxmlformats.org/officeDocument/2006/relationships/externalLink" Target="externalLinks/externalLink117.xml" /><Relationship Id="rId123" Type="http://schemas.openxmlformats.org/officeDocument/2006/relationships/externalLink" Target="externalLinks/externalLink118.xml" /><Relationship Id="rId124" Type="http://schemas.openxmlformats.org/officeDocument/2006/relationships/externalLink" Target="externalLinks/externalLink119.xml" /><Relationship Id="rId125" Type="http://schemas.openxmlformats.org/officeDocument/2006/relationships/externalLink" Target="externalLinks/externalLink120.xml" /><Relationship Id="rId126" Type="http://schemas.openxmlformats.org/officeDocument/2006/relationships/externalLink" Target="externalLinks/externalLink121.xml" /><Relationship Id="rId127" Type="http://schemas.openxmlformats.org/officeDocument/2006/relationships/externalLink" Target="externalLinks/externalLink122.xml" /><Relationship Id="rId128" Type="http://schemas.openxmlformats.org/officeDocument/2006/relationships/externalLink" Target="externalLinks/externalLink123.xml" /><Relationship Id="rId129" Type="http://schemas.openxmlformats.org/officeDocument/2006/relationships/externalLink" Target="externalLinks/externalLink124.xml" /><Relationship Id="rId130" Type="http://schemas.openxmlformats.org/officeDocument/2006/relationships/externalLink" Target="externalLinks/externalLink125.xml" /><Relationship Id="rId131" Type="http://schemas.openxmlformats.org/officeDocument/2006/relationships/externalLink" Target="externalLinks/externalLink126.xml" /><Relationship Id="rId132" Type="http://schemas.openxmlformats.org/officeDocument/2006/relationships/externalLink" Target="externalLinks/externalLink127.xml" /><Relationship Id="rId133" Type="http://schemas.openxmlformats.org/officeDocument/2006/relationships/externalLink" Target="externalLinks/externalLink128.xml" /><Relationship Id="rId134" Type="http://schemas.openxmlformats.org/officeDocument/2006/relationships/externalLink" Target="externalLinks/externalLink129.xml" /><Relationship Id="rId135" Type="http://schemas.openxmlformats.org/officeDocument/2006/relationships/externalLink" Target="externalLinks/externalLink130.xml" /><Relationship Id="rId136" Type="http://schemas.openxmlformats.org/officeDocument/2006/relationships/externalLink" Target="externalLinks/externalLink131.xml" /><Relationship Id="rId137" Type="http://schemas.openxmlformats.org/officeDocument/2006/relationships/externalLink" Target="externalLinks/externalLink132.xml" /><Relationship Id="rId138" Type="http://schemas.openxmlformats.org/officeDocument/2006/relationships/externalLink" Target="externalLinks/externalLink133.xml" /><Relationship Id="rId139" Type="http://schemas.openxmlformats.org/officeDocument/2006/relationships/externalLink" Target="externalLinks/externalLink134.xml" /><Relationship Id="rId140" Type="http://schemas.openxmlformats.org/officeDocument/2006/relationships/externalLink" Target="externalLinks/externalLink135.xml" /><Relationship Id="rId141" Type="http://schemas.openxmlformats.org/officeDocument/2006/relationships/externalLink" Target="externalLinks/externalLink136.xml" /><Relationship Id="rId142" Type="http://schemas.openxmlformats.org/officeDocument/2006/relationships/externalLink" Target="externalLinks/externalLink137.xml" /><Relationship Id="rId143" Type="http://schemas.openxmlformats.org/officeDocument/2006/relationships/externalLink" Target="externalLinks/externalLink138.xml" /><Relationship Id="rId144" Type="http://schemas.openxmlformats.org/officeDocument/2006/relationships/externalLink" Target="externalLinks/externalLink139.xml" /><Relationship Id="rId145" Type="http://schemas.openxmlformats.org/officeDocument/2006/relationships/externalLink" Target="externalLinks/externalLink140.xml" /><Relationship Id="rId146" Type="http://schemas.openxmlformats.org/officeDocument/2006/relationships/externalLink" Target="externalLinks/externalLink141.xml" /><Relationship Id="rId147" Type="http://schemas.openxmlformats.org/officeDocument/2006/relationships/externalLink" Target="externalLinks/externalLink142.xml" /><Relationship Id="rId148" Type="http://schemas.openxmlformats.org/officeDocument/2006/relationships/externalLink" Target="externalLinks/externalLink143.xml" /><Relationship Id="rId149" Type="http://schemas.openxmlformats.org/officeDocument/2006/relationships/externalLink" Target="externalLinks/externalLink144.xml" /><Relationship Id="rId150" Type="http://schemas.openxmlformats.org/officeDocument/2006/relationships/externalLink" Target="externalLinks/externalLink145.xml" /><Relationship Id="rId151" Type="http://schemas.openxmlformats.org/officeDocument/2006/relationships/externalLink" Target="externalLinks/externalLink146.xml" /><Relationship Id="rId152" Type="http://schemas.openxmlformats.org/officeDocument/2006/relationships/externalLink" Target="externalLinks/externalLink147.xml" /><Relationship Id="rId153" Type="http://schemas.openxmlformats.org/officeDocument/2006/relationships/externalLink" Target="externalLinks/externalLink148.xml" /><Relationship Id="rId154" Type="http://schemas.openxmlformats.org/officeDocument/2006/relationships/externalLink" Target="externalLinks/externalLink149.xml" /><Relationship Id="rId155" Type="http://schemas.openxmlformats.org/officeDocument/2006/relationships/externalLink" Target="externalLinks/externalLink150.xml" /><Relationship Id="rId156" Type="http://schemas.openxmlformats.org/officeDocument/2006/relationships/externalLink" Target="externalLinks/externalLink151.xml" /><Relationship Id="rId157" Type="http://schemas.openxmlformats.org/officeDocument/2006/relationships/externalLink" Target="externalLinks/externalLink152.xml" /><Relationship Id="rId158" Type="http://schemas.openxmlformats.org/officeDocument/2006/relationships/externalLink" Target="externalLinks/externalLink153.xml" /><Relationship Id="rId159" Type="http://schemas.openxmlformats.org/officeDocument/2006/relationships/externalLink" Target="externalLinks/externalLink154.xml" /><Relationship Id="rId160" Type="http://schemas.openxmlformats.org/officeDocument/2006/relationships/externalLink" Target="externalLinks/externalLink155.xml" /><Relationship Id="rId161" Type="http://schemas.openxmlformats.org/officeDocument/2006/relationships/externalLink" Target="externalLinks/externalLink156.xml" /><Relationship Id="rId162" Type="http://schemas.openxmlformats.org/officeDocument/2006/relationships/externalLink" Target="externalLinks/externalLink157.xml" /><Relationship Id="rId163" Type="http://schemas.openxmlformats.org/officeDocument/2006/relationships/externalLink" Target="externalLinks/externalLink158.xml" /><Relationship Id="rId164" Type="http://schemas.openxmlformats.org/officeDocument/2006/relationships/externalLink" Target="externalLinks/externalLink159.xml" /><Relationship Id="rId165" Type="http://schemas.openxmlformats.org/officeDocument/2006/relationships/externalLink" Target="externalLinks/externalLink160.xml" /><Relationship Id="rId166" Type="http://schemas.openxmlformats.org/officeDocument/2006/relationships/externalLink" Target="externalLinks/externalLink161.xml" /><Relationship Id="rId167" Type="http://schemas.openxmlformats.org/officeDocument/2006/relationships/externalLink" Target="externalLinks/externalLink162.xml" /><Relationship Id="rId168" Type="http://schemas.openxmlformats.org/officeDocument/2006/relationships/externalLink" Target="externalLinks/externalLink163.xml" /><Relationship Id="rId169" Type="http://schemas.openxmlformats.org/officeDocument/2006/relationships/externalLink" Target="externalLinks/externalLink164.xml" /><Relationship Id="rId170" Type="http://schemas.openxmlformats.org/officeDocument/2006/relationships/externalLink" Target="externalLinks/externalLink165.xml" /><Relationship Id="rId171" Type="http://schemas.openxmlformats.org/officeDocument/2006/relationships/externalLink" Target="externalLinks/externalLink166.xml" /><Relationship Id="rId172" Type="http://schemas.openxmlformats.org/officeDocument/2006/relationships/externalLink" Target="externalLinks/externalLink167.xml" /><Relationship Id="rId17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0;&#1086;&#1084;&#1087;&#1080;&#1082;\&#1056;&#1072;&#1073;&#1086;&#1095;&#1080;&#1081;%20&#1089;&#1090;&#1086;&#1083;\&#1050;&#1085;&#1080;&#1075;&#1072;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91;&#1081;&#1073;&#1099;&#1096;&#1077;&#1074;&#1072;,21\&#1096;&#1072;&#1093;&#1084;&#1072;&#1090;&#1082;&#1072;%20&#1085;&#1086;&#1074;&#1072;&#1103;%203%20&#1074;&#1080;&#1076;&#1072;%20&#1042;&#1044;&#1054;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5-&#1090;&#1080;%20&#1101;&#1090;&#1072;&#1078;&#1085;&#1099;&#1077;%20&#1076;&#1086;&#1084;&#1072;%20&#1053;&#1086;&#1074;&#1086;&#1076;&#1088;&#1091;&#1078;&#1077;&#1089;&#1082;\&#1050;&#1091;&#1081;&#1073;&#1099;&#1096;&#1077;&#1074;&#1072;,29\&#1096;&#1072;&#1093;&#1084;&#1072;&#1090;&#1082;&#1072;%20&#1085;&#1086;&#1074;&#1072;&#1103;%203%20&#1074;&#1080;&#1076;&#1072;%20&#1042;&#1044;&#1054;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5-&#1090;&#1080;%20&#1101;&#1090;&#1072;&#1078;&#1085;&#1099;&#1077;%20&#1076;&#1086;&#1084;&#1072;%20&#1053;&#1086;&#1074;&#1086;&#1076;&#1088;&#1091;&#1078;&#1077;&#1089;&#1082;\&#1050;&#1091;&#1081;&#1073;&#1099;&#1096;&#1077;&#1074;&#1072;,31\&#1096;&#1072;&#1093;&#1084;&#1072;&#1090;&#1082;&#1072;%20&#1085;&#1086;&#1074;&#1072;&#1103;%203%20&#1074;&#1080;&#1076;&#1072;%20&#1042;&#1044;&#1054;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5-&#1090;&#1080;%20&#1101;&#1090;&#1072;&#1078;&#1085;&#1099;&#1077;%20&#1076;&#1086;&#1084;&#1072;%20&#1053;&#1086;&#1074;&#1086;&#1076;&#1088;&#1091;&#1078;&#1077;&#1089;&#1082;\&#1050;&#1091;&#1081;&#1073;&#1099;&#1096;&#1077;&#1074;&#1072;,42\&#1096;&#1072;&#1093;&#1084;&#1072;&#1090;&#1082;&#1072;%20&#1085;&#1086;&#1074;&#1072;&#1103;%203%20&#1074;&#1080;&#1076;&#1072;%20&#1042;&#1044;&#1054;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5-&#1090;&#1080;%20&#1101;&#1090;&#1072;&#1078;&#1085;&#1099;&#1077;%20&#1076;&#1086;&#1084;&#1072;%20&#1053;&#1086;&#1074;&#1086;&#1076;&#1088;&#1091;&#1078;&#1077;&#1089;&#1082;\&#1050;&#1091;&#1081;&#1073;&#1099;&#1096;&#1077;&#1074;&#1072;,42&#1040;\&#1096;&#1072;&#1093;&#1084;&#1072;&#1090;&#1082;&#1072;%20&#1085;&#1086;&#1074;&#1072;&#1103;%203%20&#1074;&#1080;&#1076;&#1072;%20&#1042;&#1044;&#1054;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5-&#1090;&#1080;%20&#1101;&#1090;&#1072;&#1078;&#1085;&#1099;&#1077;%20&#1076;&#1086;&#1084;&#1072;%20&#1053;&#1086;&#1074;&#1086;&#1076;&#1088;&#1091;&#1078;&#1077;&#1089;&#1082;\&#1050;&#1091;&#1081;&#1073;&#1099;&#1096;&#1077;&#1074;&#1072;,44\&#1096;&#1072;&#1093;&#1084;&#1072;&#1090;&#1082;&#1072;%20&#1085;&#1086;&#1074;&#1072;&#1103;%203%20&#1074;&#1080;&#1076;&#1072;%20&#1042;&#1044;&#1054;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5-&#1090;&#1080;%20&#1101;&#1090;&#1072;&#1078;&#1085;&#1099;&#1077;%20&#1076;&#1086;&#1084;&#1072;%20&#1053;&#1086;&#1074;&#1086;&#1076;&#1088;&#1091;&#1078;&#1077;&#1089;&#1082;\&#1051;.&#1059;&#1082;&#1088;&#1072;&#1080;&#1085;&#1082;&#1080;,2\&#1096;&#1072;&#1093;&#1084;&#1072;&#1090;&#1082;&#1072;%20&#1085;&#1086;&#1074;&#1072;&#1103;%203%20&#1074;&#1080;&#1076;&#1072;%20&#1042;&#1044;&#1054;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5-&#1090;&#1080;%20&#1101;&#1090;&#1072;&#1078;&#1085;&#1099;&#1077;%20&#1076;&#1086;&#1084;&#1072;%20&#1053;&#1086;&#1074;&#1086;&#1076;&#1088;&#1091;&#1078;&#1077;&#1089;&#1082;\&#1052;&#1080;&#1088;&#1072;,53\&#1096;&#1072;&#1093;&#1084;&#1072;&#1090;&#1082;&#1072;%20&#1085;&#1086;&#1074;&#1072;&#1103;%203%20&#1074;&#1080;&#1076;&#1072;%20&#1042;&#1044;&#1054;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5-&#1090;&#1080;%20&#1101;&#1090;&#1072;&#1078;&#1085;&#1099;&#1077;%20&#1076;&#1086;&#1084;&#1072;%20&#1053;&#1086;&#1074;&#1086;&#1076;&#1088;&#1091;&#1078;&#1077;&#1089;&#1082;\&#1064;&#1077;&#1074;&#1095;&#1077;&#1085;&#1082;&#1086;,1\&#1096;&#1072;&#1093;&#1084;&#1072;&#1090;&#1082;&#1072;%20&#1085;&#1086;&#1074;&#1072;&#1103;%203%20&#1074;&#1080;&#1076;&#1072;%20&#1042;&#1044;&#1054;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47;%20&#1050;&#1086;&#1089;&#1084;&#1086;&#1076;.%201&#1074;\&#1096;&#1072;&#1093;&#1084;&#1072;&#1090;&#1082;&#1072;%20&#1085;&#1086;&#1074;&#1072;&#1103;%203%20&#1074;&#1080;&#1076;&#1072;%20&#1042;&#1044;&#1054;%20&#1050;&#1086;&#1089;&#1084;&#1086;&#1076;%201&#1074;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47;.%20&#1050;&#1086;&#1089;&#1084;&#1086;&#1076;.7\&#1096;&#1072;&#1093;&#1084;&#1072;&#1090;&#1082;&#1072;%20&#1085;&#1086;&#1074;&#1072;&#1103;%203%20&#1074;&#1080;&#1076;&#1072;%20&#1042;&#1044;&#1054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91;&#1081;&#1073;&#1099;&#1096;&#1077;&#1074;&#1072;,23\&#1096;&#1072;&#1093;&#1084;&#1072;&#1090;&#1082;&#1072;%20&#1085;&#1086;&#1074;&#1072;&#1103;%203%20&#1074;&#1080;&#1076;&#1072;%20&#1042;&#1044;&#1054;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83;&#1086;&#1084;&#1086;&#1085;&#1086;&#1089;&#1086;&#1074;&#1072;%2015\&#1096;&#1072;&#1093;&#1084;&#1072;&#1090;&#1082;&#1072;%20&#1085;&#1086;&#1074;&#1072;&#1103;%203%20&#1074;&#1080;&#1076;&#1072;%20&#1042;&#1044;&#1054;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83;&#1086;&#1084;&#1086;&#1085;&#1086;&#1089;&#1086;&#1074;&#1072;%2017\&#1096;&#1072;&#1093;&#1084;&#1072;&#1090;&#1082;&#1072;%20&#1085;&#1086;&#1074;&#1072;&#1103;%203%20&#1074;&#1080;&#1076;&#1072;%20&#1042;&#1044;&#1054;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51;&#1086;&#1084;&#1086;&#1085;&#1086;&#1089;&#1086;&#1074;&#1072;%2019\&#1096;&#1072;&#1093;&#1084;&#1072;&#1090;&#1082;&#1072;%20&#1085;&#1086;&#1074;&#1072;&#1103;%203%20&#1074;&#1080;&#1076;&#1072;%20&#1042;&#1044;&#1054;%20&#1089;&#1086;%20&#1089;&#1090;&#1086;&#1103;&#1082;&#1072;&#1084;&#1080;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51;&#1086;&#1084;&#1086;&#1085;&#1086;&#1089;&#1086;&#1074;&#1072;%2023\&#1096;&#1072;&#1093;&#1084;&#1072;&#1090;&#1082;&#1072;%20&#1085;&#1086;&#1074;&#1072;&#1103;%203%20&#1074;&#1080;&#1076;&#1072;%20&#1042;&#1044;&#1054;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51;&#1086;&#1084;&#1086;&#1085;&#1086;&#1089;&#1086;&#1074;&#1072;%2025\&#1096;&#1072;&#1093;&#1084;&#1072;&#1090;&#1082;&#1072;%20&#1085;&#1086;&#1074;&#1072;&#1103;%203%20&#1074;&#1080;&#1076;&#1072;%20&#1042;&#1044;&#1054;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83;&#1086;&#1084;&#1086;&#1085;&#1086;&#1089;&#1086;&#1074;&#1072;%2032\&#1096;&#1072;&#1093;&#1084;&#1072;&#1090;&#1082;&#1072;%20&#1085;&#1086;&#1074;&#1072;&#1103;%203%20&#1074;&#1080;&#1076;&#1072;%20&#1042;&#1044;&#1054;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83;&#1086;&#1084;&#1086;&#1085;&#1086;&#1089;&#1086;&#1074;&#1072;%2034\&#1096;&#1072;&#1093;&#1084;&#1072;&#1090;&#1082;&#1072;%20&#1085;&#1086;&#1074;&#1072;&#1103;%203%20&#1074;&#1080;&#1076;&#1072;%20&#1042;&#1044;&#1054;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83;&#1086;&#1084;&#1086;&#1085;&#1086;&#1089;&#1086;&#1074;&#1072;%2036\&#1096;&#1072;&#1093;&#1084;&#1072;&#1090;&#1082;&#1072;%20&#1085;&#1086;&#1074;&#1072;&#1103;%203%20&#1074;&#1080;&#1076;&#1072;%20&#1042;&#1044;&#1054;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83;&#1086;&#1084;&#1086;&#1085;&#1086;&#1089;&#1086;&#1074;&#1072;%2038\&#1096;&#1072;&#1093;&#1084;&#1072;&#1090;&#1082;&#1072;%20&#1085;&#1086;&#1074;&#1072;&#1103;%203%20&#1074;&#1080;&#1076;&#1072;%20&#1042;&#1044;&#1054;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51;&#1086;&#1084;&#1086;&#1085;&#1086;&#1089;&#1086;&#1074;&#1072;%2042\&#1096;&#1072;&#1093;&#1084;&#1072;&#1090;&#1082;&#1072;%20&#1085;&#1086;&#1074;&#1072;&#1103;%203%20&#1074;&#1080;&#1076;&#1072;%20&#1042;&#1044;&#1054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91;&#1081;&#1073;&#1099;&#1096;&#1077;&#1074;&#1072;,25\&#1096;&#1072;&#1093;&#1084;&#1072;&#1090;&#1082;&#1072;%20&#1085;&#1086;&#1074;&#1072;&#1103;%203%20&#1074;&#1080;&#1076;&#1072;%20&#1042;&#1044;&#1054;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51;&#1086;&#1084;&#1086;&#1085;&#1086;&#1089;&#1086;&#1074;&#1072;%2044\&#1096;&#1072;&#1093;&#1084;&#1072;&#1090;&#1082;&#1072;%20&#1085;&#1086;&#1074;&#1072;&#1103;%203%20&#1074;&#1080;&#1076;&#1072;%20&#1042;&#1044;&#1054;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51;&#1086;&#1084;&#1086;&#1085;&#1086;&#1089;&#1086;&#1074;&#1072;%2046\&#1096;&#1072;&#1093;&#1084;&#1072;&#1090;&#1082;&#1072;%20&#1085;&#1086;&#1074;&#1072;&#1103;%203%20&#1074;&#1080;&#1076;&#1072;%20&#1042;&#1044;&#1054;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85;&#1086;&#1074;&#1072;&#1103;%201\&#1096;&#1072;&#1093;&#1084;&#1072;&#1090;&#1082;&#1072;%20&#1085;&#1086;&#1074;&#1072;&#1103;%203%20&#1074;&#1080;&#1076;&#1072;%20&#1042;&#1044;&#1054;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85;&#1086;&#1074;&#1072;&#1103;%202\&#1096;&#1072;&#1093;&#1084;&#1072;&#1090;&#1082;&#1072;%20&#1085;&#1086;&#1074;&#1072;&#1103;%203%20&#1074;&#1080;&#1076;&#1072;%20&#1042;&#1044;&#1054;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53;&#1086;&#1074;&#1072;&#1103;%206\&#1096;&#1072;&#1093;&#1084;&#1072;&#1090;&#1082;&#1072;%20&#1085;&#1086;&#1074;&#1072;&#1103;%203%20&#1074;&#1080;&#1076;&#1072;%20&#1042;&#1044;&#1054;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55;&#1086;&#1083;&#1077;&#1074;&#1072;&#1103;%2014\&#1096;&#1072;&#1093;&#1084;&#1072;&#1090;&#1082;&#1072;%20&#1085;&#1086;&#1074;&#1072;&#1103;%203%20&#1074;&#1080;&#1076;&#1072;%20&#1042;&#1044;&#1054;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55;&#1086;&#1083;&#1077;&#1074;&#1072;&#1103;%2016\&#1096;&#1072;&#1093;&#1084;&#1072;&#1090;&#1082;&#1072;%20&#1085;&#1086;&#1074;&#1072;&#1103;%203%20&#1074;&#1080;&#1076;&#1072;%20&#1042;&#1044;&#1054;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87;&#1086;&#1083;&#1077;&#1074;&#1072;&#1103;%2018\&#1096;&#1072;&#1093;&#1084;&#1072;&#1090;&#1082;&#1072;%20&#1085;&#1086;&#1074;&#1072;&#1103;%203%20&#1074;&#1080;&#1076;&#1072;%20&#1042;&#1044;&#1054;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55;&#1086;&#1083;&#1077;&#1074;&#1072;&#1103;%2020\&#1096;&#1072;&#1093;&#1084;&#1072;&#1090;&#1082;&#1072;%20&#1085;&#1086;&#1074;&#1072;&#1103;%203%20&#1074;&#1080;&#1076;&#1072;%20&#1042;&#1044;&#1054;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87;&#1086;&#1083;&#1077;&#1074;&#1072;&#1103;%2022\&#1096;&#1072;&#1093;&#1084;&#1072;&#1090;&#1082;&#1072;%20&#1085;&#1086;&#1074;&#1072;&#1103;%203%20&#1074;&#1080;&#1076;&#1072;%20&#1042;&#1044;&#1054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91;&#1081;&#1073;&#1099;&#1096;&#1077;&#1074;&#1072;,27\&#1096;&#1072;&#1093;&#1084;&#1072;&#1090;&#1082;&#1072;%20&#1085;&#1086;&#1074;&#1072;&#1103;%203%20&#1074;&#1080;&#1076;&#1072;%20&#1042;&#1044;&#1054;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55;.%20&#1052;&#1086;&#1088;&#1086;&#1079;&#1086;&#1074;&#1072;%207\&#1096;&#1072;&#1093;&#1084;&#1072;&#1090;&#1082;&#1072;%20&#1085;&#1086;&#1074;&#1072;&#1103;%203%20&#1074;&#1080;&#1076;&#1072;%20&#1042;&#1044;&#1054;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55;.%20&#1052;&#1086;&#1088;&#1086;&#1079;&#1086;&#1074;&#1072;%209\&#1096;&#1072;&#1093;&#1084;&#1072;&#1090;&#1082;&#1072;%20&#1085;&#1086;&#1074;&#1072;&#1103;%203%20&#1074;&#1080;&#1076;&#1072;%20&#1042;&#1044;&#1054;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55;.%20&#1052;&#1086;&#1088;&#1086;&#1079;&#1086;&#1074;&#1072;%209&#1040;\&#1096;&#1072;&#1093;&#1084;&#1072;&#1090;&#1082;&#1072;%20&#1085;&#1086;&#1074;&#1072;&#1103;%203%20&#1074;&#1080;&#1076;&#1072;%20&#1042;&#1044;&#1054;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95;&#1077;&#1093;&#1086;&#1074;&#1072;%201\&#1096;&#1072;&#1093;&#1084;&#1072;&#1090;&#1082;&#1072;%20&#1085;&#1086;&#1074;&#1072;&#1103;%203%20&#1074;&#1080;&#1076;&#1072;%20&#1042;&#1044;&#1054;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95;&#1077;&#1093;&#1086;&#1074;&#1072;%202\&#1096;&#1072;&#1093;&#1084;&#1072;&#1090;&#1082;&#1072;%20&#1085;&#1086;&#1074;&#1072;&#1103;%203%20&#1074;&#1080;&#1076;&#1072;%20&#1042;&#1044;&#1054;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95;&#1077;&#1093;&#1086;&#1074;&#1072;%203\&#1096;&#1072;&#1093;&#1084;&#1072;&#1090;&#1082;&#1072;%20&#1085;&#1086;&#1074;&#1072;&#1103;%203%20&#1074;&#1080;&#1076;&#1072;%20&#1042;&#1044;&#1054;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95;&#1077;&#1093;&#1086;&#1074;&#1072;%204\&#1096;&#1072;&#1093;&#1084;&#1072;&#1090;&#1082;&#1072;%20&#1085;&#1086;&#1074;&#1072;&#1103;%203%20&#1074;&#1080;&#1076;&#1072;%20&#1042;&#1044;&#1054;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95;&#1077;&#1093;&#1086;&#1074;&#1072;%205\&#1096;&#1072;&#1093;&#1084;&#1072;&#1090;&#1082;&#1072;%20&#1085;&#1086;&#1074;&#1072;&#1103;%203%20&#1074;&#1080;&#1076;&#1072;%20&#1042;&#1044;&#1054;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95;&#1077;&#1093;&#1086;&#1074;&#1072;%207\&#1096;&#1072;&#1093;&#1084;&#1072;&#1090;&#1082;&#1072;%20&#1085;&#1086;&#1074;&#1072;&#1103;%203%20&#1074;&#1080;&#1076;&#1072;%20&#1042;&#1044;&#1054;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96;&#1072;&#1093;&#1090;&#1077;&#1088;&#1089;&#1082;&#1072;&#1103;%209\&#1096;&#1072;&#1093;&#1084;&#1072;&#1090;&#1082;&#1072;%20&#1085;&#1086;&#1074;&#1072;&#1103;%203%20&#1074;&#1080;&#1076;%20&#1042;&#1044;&#1054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91;&#1081;&#1073;&#1099;&#1096;&#1077;&#1074;&#1072;,28\&#1096;&#1072;&#1093;&#1084;&#1072;&#1090;&#1082;&#1072;%20&#1085;&#1086;&#1074;&#1072;&#1103;%203%20&#1074;&#1080;&#1076;&#1072;%20&#1042;&#1044;&#1054;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96;&#1072;&#1093;&#1090;&#1077;&#1088;&#1089;&#1082;&#1072;&#1103;%2011\&#1096;&#1072;&#1093;&#1084;&#1072;&#1090;&#1082;&#1072;%20&#1085;&#1086;&#1074;&#1072;&#1103;%203%20&#1074;&#1080;&#1076;&#1072;%20&#1042;&#1044;&#1054;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96;&#1082;&#1086;&#1083;&#1100;&#1085;&#1072;&#1103;%201\&#1096;&#1072;&#1093;&#1084;&#1072;&#1090;&#1082;&#1072;%20&#1085;&#1086;&#1074;&#1072;&#1103;%203%20&#1074;&#1080;&#1076;&#1072;%20&#1042;&#1044;&#1054;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2-&#1101;&#1090;&#1072;&#1078;&#1085;&#1099;&#1077;%20&#1073;&#1083;&#1072;&#1075;&#1086;&#1091;&#1089;&#1090;&#1088;\&#1096;&#1082;&#1086;&#1083;&#1100;&#1085;&#1072;&#1103;%203\&#1096;&#1072;&#1093;&#1084;&#1072;&#1090;&#1082;&#1072;%20&#1085;&#1086;&#1074;&#1072;&#1103;%203%20&#1074;&#1080;&#1076;&#1072;%20&#1042;&#1044;&#1054;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3-&#1093;%20&#1101;&#1090;&#1072;&#1078;&#1085;&#1099;&#1077;%20&#1076;&#1086;&#1084;&#1072;\&#1051;&#1086;&#1084;&#1086;&#1085;&#1086;&#1089;&#1086;&#1074;&#1072;%2021\&#1096;&#1072;&#1093;&#1084;&#1072;&#1090;&#1082;&#1072;%20&#1085;&#1086;&#1074;&#1072;&#1103;%20&#1051;&#1086;&#1084;&#1086;&#1085;&#1086;&#1089;%2021%203%20&#1074;&#1080;&#1076;&#1072;%20&#1042;&#1044;&#1054;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4-&#1093;%20&#1101;&#1090;&#1072;&#1078;&#1085;&#1099;&#1077;%20&#1076;&#1086;&#1084;&#1072;\&#1051;&#1086;&#1084;&#1086;&#1085;&#1086;&#1089;&#1086;&#1074;&#1072;%2027\&#1096;&#1072;&#1093;&#1084;&#1072;&#1090;&#1082;&#1072;%20&#1085;&#1086;&#1074;&#1072;&#1103;%203%20&#1074;&#1080;&#1076;&#1072;%20&#1042;&#1044;&#1054;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4-&#1093;%20&#1101;&#1090;&#1072;&#1078;&#1085;&#1099;&#1077;%20&#1076;&#1086;&#1084;&#1072;\&#1051;&#1086;&#1084;&#1086;&#1085;&#1086;&#1089;&#1086;&#1074;&#1072;%2029\&#1096;&#1072;&#1093;&#1084;&#1072;&#1090;&#1082;&#1072;%20&#1085;&#1086;&#1074;&#1072;&#1103;%203%20&#1074;&#1080;&#1076;&#1072;%20&#1042;&#1044;&#1054;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4-&#1093;%20&#1101;&#1090;&#1072;&#1078;&#1085;&#1099;&#1077;%20&#1076;&#1086;&#1084;&#1072;\&#1051;&#1086;&#1084;&#1086;&#1085;&#1086;&#1089;&#1086;&#1074;&#1072;%2033\&#1096;&#1072;&#1093;&#1084;&#1072;&#1090;&#1082;&#1072;%20&#1085;&#1086;&#1074;&#1072;&#1103;%203%20&#1074;&#1080;&#1076;&#1072;%20&#1042;&#1044;&#1054;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4-&#1093;%20&#1101;&#1090;&#1072;&#1078;&#1085;&#1099;&#1077;%20&#1076;&#1086;&#1084;&#1072;\&#1051;&#1086;&#1084;&#1086;&#1085;&#1086;&#1089;&#1086;&#1074;&#1072;%2035\&#1096;&#1072;&#1093;&#1084;&#1072;&#1090;&#1082;&#1072;%20&#1085;&#1086;&#1074;&#1072;&#1103;%203%20&#1074;&#1080;&#1076;&#1072;%20&#1042;&#1044;&#1054;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4-&#1093;%20&#1101;&#1090;&#1072;&#1078;&#1085;&#1099;&#1077;%20&#1076;&#1086;&#1084;&#1072;\&#1055;.%20&#1052;&#1086;&#1088;&#1086;&#1079;&#1086;&#1074;&#1072;%202\&#1096;&#1072;&#1093;&#1084;&#1072;&#1090;&#1082;&#1072;%20&#1085;&#1086;&#1074;&#1072;&#1103;%203%20&#1074;&#1080;&#1076;&#1072;%20&#1042;&#1044;&#1054;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4-&#1093;%20&#1101;&#1090;&#1072;&#1078;&#1085;&#1099;&#1077;%20&#1076;&#1086;&#1084;&#1072;\&#1055;.%20&#1052;&#1086;&#1088;&#1086;&#1079;&#1086;&#1074;&#1072;%2013\&#1096;&#1072;&#1093;&#1084;&#1072;&#1090;&#1082;&#1072;%20&#1085;&#1086;&#1074;&#1072;&#1103;%203%20&#1074;&#1080;&#1076;&#1072;%20&#1042;&#1044;&#105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91;&#1081;&#1073;&#1099;&#1096;&#1077;&#1074;&#1072;,30\&#1096;&#1072;&#1093;&#1084;&#1072;&#1090;&#1082;&#1072;%20&#1085;&#1086;&#1074;&#1072;&#1103;%203%20&#1074;&#1080;&#1076;&#1072;%20&#1042;&#1044;&#1054;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4-&#1093;%20&#1101;&#1090;&#1072;&#1078;&#1085;&#1099;&#1077;%20&#1076;&#1086;&#1084;&#1072;\&#1055;.&#1052;&#1086;&#1088;&#1086;&#1079;&#1086;&#1074;&#1072;%2011\&#1096;&#1072;&#1093;&#1084;&#1072;&#1090;&#1082;&#1072;%20&#1085;&#1086;&#1074;&#1072;&#1103;%203%20&#1074;&#1080;&#1076;&#1072;%20&#1042;&#1044;&#1054;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5-&#1090;&#1080;%20&#1101;&#1090;&#1072;&#1078;&#1085;&#1099;&#1077;%20&#1076;&#1086;&#1084;&#1072;\&#1082;&#1086;&#1090;&#1086;&#1074;&#1089;&#1082;&#1086;&#1075;&#1086;%201&#1072;\&#1096;&#1072;&#1093;&#1084;&#1072;&#1090;&#1082;&#1072;%20&#1085;&#1086;&#1074;&#1072;&#1103;%203%20&#1074;&#1080;&#1076;&#1072;%20&#1042;&#1044;&#1054;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5-&#1090;&#1080;%20&#1101;&#1090;&#1072;&#1078;&#1085;&#1099;&#1077;%20&#1076;&#1086;&#1084;&#1072;\&#1082;&#1086;&#1090;&#1086;&#1074;&#1089;&#1082;&#1086;&#1075;&#1086;%203&#1072;\&#1096;&#1072;&#1093;&#1084;&#1072;&#1090;&#1082;&#1072;%20&#1085;&#1086;&#1074;&#1072;&#1103;%203%20&#1074;&#1080;&#1076;&#1072;%20&#1042;&#1044;&#1054;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5-&#1090;&#1080;%20&#1101;&#1090;&#1072;&#1078;&#1085;&#1099;&#1077;%20&#1076;&#1086;&#1084;&#1072;\&#1051;&#1086;&#1084;&#1086;&#1085;&#1086;&#1089;&#1086;&#1074;&#1072;%201&#1073;\&#1096;&#1072;&#1093;&#1084;&#1072;&#1090;&#1082;&#1072;%20&#1085;&#1086;&#1074;&#1072;&#1103;%203%20&#1074;&#1080;&#1076;&#1072;%20&#1042;&#1044;&#1054;.xls" TargetMode="External" /></Relationships>
</file>

<file path=xl/externalLinks/_rels/externalLink15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5-&#1090;&#1080;%20&#1101;&#1090;&#1072;&#1078;&#1085;&#1099;&#1077;%20&#1076;&#1086;&#1084;&#1072;\&#1083;&#1086;&#1084;&#1086;&#1085;&#1086;&#1089;&#1086;&#1074;&#1072;%201&#1072;\&#1096;&#1072;&#1093;&#1084;&#1072;&#1090;&#1082;&#1072;%20&#1051;&#1086;&#1084;&#1086;&#1085;&#1086;&#1089;%201&#1072;%203%20&#1074;&#1080;&#1076;&#1072;%20&#1042;&#1044;&#1054;.xls" TargetMode="External" /></Relationships>
</file>

<file path=xl/externalLinks/_rels/externalLink15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5-&#1090;&#1080;%20&#1101;&#1090;&#1072;&#1078;&#1085;&#1099;&#1077;%20&#1076;&#1086;&#1084;&#1072;\&#1051;&#1086;&#1084;&#1086;&#1085;&#1086;&#1089;&#1086;&#1074;&#1072;%202&#1072;\&#1096;&#1072;&#1093;&#1084;&#1072;&#1090;&#1082;&#1072;%20&#1085;&#1086;&#1074;&#1072;&#1103;%203%20&#1074;&#1080;&#1076;&#1072;%20&#1042;&#1044;&#1054;.xls" TargetMode="External" /></Relationships>
</file>

<file path=xl/externalLinks/_rels/externalLink15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5-&#1090;&#1080;%20&#1101;&#1090;&#1072;&#1078;&#1085;&#1099;&#1077;%20&#1076;&#1086;&#1084;&#1072;\&#1083;&#1086;&#1084;&#1086;&#1085;&#1086;&#1089;&#1086;&#1074;&#1072;%2029&#1072;\&#1096;&#1072;&#1093;&#1084;&#1072;&#1090;&#1082;&#1072;%20&#1085;&#1086;&#1074;&#1072;&#1103;%203%20&#1074;&#1080;&#1076;&#1072;%20&#1042;&#1044;&#1054;.xls" TargetMode="External" /></Relationships>
</file>

<file path=xl/externalLinks/_rels/externalLink15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5-&#1090;&#1080;%20&#1101;&#1090;&#1072;&#1078;&#1085;&#1099;&#1077;%20&#1076;&#1086;&#1084;&#1072;\&#1083;&#1086;&#1084;&#1086;&#1085;&#1086;&#1089;&#1086;&#1074;&#1072;%2037\&#1096;&#1072;&#1093;&#1084;&#1072;&#1090;&#1082;&#1072;%20&#1085;&#1086;&#1074;&#1072;&#1103;%203%20&#1074;&#1080;&#1076;&#1072;%20&#1042;&#1044;&#1054;.xls" TargetMode="External" /></Relationships>
</file>

<file path=xl/externalLinks/_rels/externalLink15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5-&#1090;&#1080;%20&#1101;&#1090;&#1072;&#1078;&#1085;&#1099;&#1077;%20&#1076;&#1086;&#1084;&#1072;\&#1083;&#1086;&#1084;&#1086;&#1085;&#1086;&#1089;&#1086;&#1074;&#1072;%2048\&#1096;&#1072;&#1093;&#1084;&#1072;&#1090;&#1082;&#1072;%20&#1085;&#1086;&#1074;&#1072;&#1103;%203%20&#1074;&#1080;&#1076;&#1072;%20&#1042;&#1044;&#1054;.xls" TargetMode="External" /></Relationships>
</file>

<file path=xl/externalLinks/_rels/externalLink15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5-&#1090;&#1080;%20&#1101;&#1090;&#1072;&#1078;&#1085;&#1099;&#1077;%20&#1076;&#1086;&#1084;&#1072;\&#1083;&#1086;&#1084;&#1086;&#1085;&#1086;&#1089;&#1086;&#1074;&#1072;%2050\&#1096;&#1072;&#1093;&#1084;&#1072;&#1090;&#1082;&#1072;%20&#1085;&#1086;&#1074;&#1072;&#1103;%203%20&#1074;&#1080;&#1076;&#1072;%20&#1042;&#1044;&#1054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91;&#1081;&#1073;&#1099;&#1096;&#1077;&#1074;&#1072;,34\&#1096;&#1072;&#1093;&#1084;&#1072;&#1090;&#1082;&#1072;%20&#1085;&#1086;&#1074;&#1072;&#1103;%203%20&#1074;&#1080;&#1076;&#1072;%20&#1042;&#1044;&#1054;.xls" TargetMode="External" /></Relationships>
</file>

<file path=xl/externalLinks/_rels/externalLink16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5-&#1090;&#1080;%20&#1101;&#1090;&#1072;&#1078;&#1085;&#1099;&#1077;%20&#1076;&#1086;&#1084;&#1072;\&#1083;&#1086;&#1084;&#1086;&#1085;&#1086;&#1089;&#1086;&#1074;&#1072;%2052\&#1096;&#1072;&#1093;&#1084;&#1072;&#1090;&#1082;&#1072;%20&#1085;&#1086;&#1074;&#1072;&#1103;%203%20&#1074;&#1080;&#1076;&#1072;%20&#1042;&#1044;&#1054;.xls" TargetMode="External" /></Relationships>
</file>

<file path=xl/externalLinks/_rels/externalLink16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5-&#1090;&#1080;%20&#1101;&#1090;&#1072;&#1078;&#1085;&#1099;&#1077;%20&#1076;&#1086;&#1084;&#1072;\&#1055;.%20&#1052;&#1086;&#1088;&#1086;&#1079;&#1086;&#1074;&#1072;%204\&#1096;&#1072;&#1093;&#1084;&#1072;&#1090;&#1082;&#1072;%20&#1085;&#1086;&#1074;&#1072;&#1103;%203%20&#1074;&#1080;&#1076;&#1072;%20&#1042;&#1044;&#1054;.xls" TargetMode="External" /></Relationships>
</file>

<file path=xl/externalLinks/_rels/externalLink16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5-&#1090;&#1080;%20&#1101;&#1090;&#1072;&#1078;&#1085;&#1099;&#1077;%20&#1076;&#1086;&#1084;&#1072;\&#1087;&#1072;&#1088;&#1093;&#1086;&#1084;&#1077;&#1085;&#1082;&#1086;%209\&#1096;&#1072;&#1093;&#1084;&#1072;&#1090;&#1082;&#1072;%20&#1085;&#1086;&#1074;&#1072;&#1103;%203%20&#1074;&#1080;&#1076;&#1072;%20&#1042;&#1044;&#1054;.xls" TargetMode="External" /></Relationships>
</file>

<file path=xl/externalLinks/_rels/externalLink16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5-&#1090;&#1080;%20&#1101;&#1090;&#1072;&#1078;&#1085;&#1099;&#1077;%20&#1076;&#1086;&#1084;&#1072;\&#1087;&#1086;&#1083;&#1077;&#1074;&#1072;&#1103;%2015&#1072;\&#1096;&#1072;&#1093;&#1084;&#1072;&#1090;&#1082;&#1072;%20&#1085;&#1086;&#1074;&#1072;&#1103;%203%20&#1074;&#1080;&#1076;&#1072;%20&#1042;&#1044;&#1054;.xls" TargetMode="External" /></Relationships>
</file>

<file path=xl/externalLinks/_rels/externalLink16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&#1058;&#1072;&#1088;&#1080;&#1092;%209-&#1090;&#1080;%20&#1101;&#1090;&#1072;&#1078;&#1085;.%20&#1076;&#1086;&#1084;&#1072;\&#1096;&#1072;&#1093;&#1084;&#1072;&#1090;&#1082;&#1072;%20&#1085;&#1086;&#1074;&#1072;&#1103;%203%20&#1074;&#1080;&#1076;&#1072;%20&#1042;&#1044;&#1054;.xls" TargetMode="External" /></Relationships>
</file>

<file path=xl/externalLinks/_rels/externalLink16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1;&#1080;&#1093;&#1072;&#1095;&#1077;&#1074;&#1072;,2\&#1096;&#1072;&#1093;&#1084;&#1072;&#1090;&#1082;&#1072;%20&#1085;&#1086;&#1074;&#1072;&#1103;%203%20&#1074;&#1080;&#1076;&#1072;%20&#1042;&#1044;&#1054;.xls" TargetMode="External" /></Relationships>
</file>

<file path=xl/externalLinks/_rels/externalLink16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43;&#1086;&#1075;&#1086;&#1083;&#1103;,2\&#1096;&#1072;&#1093;&#1084;&#1072;&#1090;&#1082;&#1072;%20&#1085;&#1086;&#1074;&#1072;&#1103;%203%20&#1074;&#1080;&#1076;&#1072;%20&#1043;&#1086;&#1075;&#1086;&#1083;&#1103;%202&#1042;&#1044;&#1054;.xls" TargetMode="External" /></Relationships>
</file>

<file path=xl/externalLinks/_rels/externalLink16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5;&#1088;&#1080;&#1074;&#1086;&#1083;&#1100;&#1077;\5-&#1090;&#1080;%20&#1101;&#1090;&#1072;&#1078;&#1085;&#1099;&#1077;%20&#1076;&#1086;&#1084;&#1072;\&#1050;&#1086;&#1090;&#1086;&#1074;&#1089;&#1082;&#1086;&#1075;&#1086;%202&#1040;\&#1096;&#1072;&#1093;&#1084;&#1072;&#1090;&#1082;&#1072;%20&#1085;&#1086;&#1074;&#1072;&#1103;%20&#1050;&#1086;&#1090;&#1086;&#1074;&#1089;&#1082;%202&#1040;%203%20&#1074;&#1080;&#1076;&#1072;%20&#1042;&#1044;&#10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64;&#1077;&#1074;&#1095;&#1077;&#1085;&#1082;&#1086;,2\&#1096;&#1072;&#1093;&#1084;&#1072;&#1090;&#1082;&#1072;%20&#1085;&#1086;&#1074;&#1072;&#1103;%203%20&#1074;&#1080;&#1076;&#1072;%20&#1042;&#1044;&#105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64;&#1077;&#1074;&#1095;&#1077;&#1085;&#1082;&#1086;,4\&#1096;&#1072;&#1093;&#1084;&#1072;&#1090;&#1082;&#1072;%20&#1085;&#1086;&#1074;&#1072;&#1103;%203%20&#1074;&#1080;&#1076;&#1072;%20&#1042;&#1044;&#105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3\&#1096;&#1072;&#1093;&#1084;&#1072;&#1090;&#1082;&#1072;%20&#1085;&#1086;&#1074;&#1072;&#1103;%203%20&#1074;&#1080;&#1076;&#1072;%20&#1042;&#1044;&#105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91;&#1081;&#1073;&#1099;&#1096;&#1077;&#1074;&#1072;,5\&#1096;&#1072;&#1093;&#1084;&#1072;&#1090;&#1082;&#1072;%20&#1085;&#1086;&#1074;&#1072;&#1103;%203%20&#1074;&#1080;&#1076;&#1072;%20&#1042;&#1044;&#1054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5\&#1096;&#1072;&#1093;&#1084;&#1072;&#1090;&#1082;&#1072;%20&#1085;&#1086;&#1074;&#1072;&#1103;%203%20&#1074;&#1080;&#1076;&#1072;%20&#1042;&#1044;&#1054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6\&#1096;&#1072;&#1093;&#1084;&#1072;&#1090;&#1082;&#1072;%20&#1085;&#1086;&#1074;&#1072;&#1103;%203%20&#1074;&#1080;&#1076;&#1072;%20&#1042;&#1044;&#1054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8\&#1096;&#1072;&#1093;&#1084;&#1072;&#1090;&#1082;&#1072;%20&#1085;&#1086;&#1074;&#1072;&#1103;%203%20&#1074;&#1080;&#1076;&#1072;%20&#1042;&#1044;&#1054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9\&#1096;&#1072;&#1093;&#1084;&#1072;&#1090;&#1082;&#1072;%20&#1085;&#1086;&#1074;&#1072;&#1103;%203%20&#1074;&#1080;&#1076;&#1072;%20&#1042;&#1044;&#1054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11\&#1096;&#1072;&#1093;&#1084;&#1072;&#1090;&#1082;&#1072;%20&#1085;&#1086;&#1074;&#1072;&#1103;%203%20&#1074;&#1080;&#1076;&#1072;%20&#1042;&#1044;&#105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13\&#1096;&#1072;&#1093;&#1084;&#1072;&#1090;&#1082;&#1072;%20&#1085;&#1086;&#1074;&#1072;&#1103;%203%20&#1074;&#1080;&#1076;&#1072;%20&#1042;&#1044;&#105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14\&#1096;&#1072;&#1093;&#1084;&#1072;&#1090;&#1082;&#1072;%20&#1085;&#1086;&#1074;&#1072;&#1103;%203%20&#1074;&#1080;&#1076;&#1072;%20&#1042;&#1044;&#1054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15\&#1096;&#1072;&#1093;&#1084;&#1072;&#1090;&#1082;&#1072;%20&#1085;&#1086;&#1074;&#1072;&#1103;%203%20&#1074;&#1080;&#1076;&#1072;%20&#1042;&#1044;&#1054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16\&#1096;&#1072;&#1093;&#1084;&#1072;&#1090;&#1082;&#1072;%20&#1085;&#1086;&#1074;&#1072;&#1103;%203%20&#1074;&#1080;&#1076;&#1072;%20&#1042;&#1044;&#1054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18\&#1096;&#1072;&#1093;&#1084;&#1072;&#1090;&#1082;&#1072;%20&#1085;&#1086;&#1074;&#1072;&#1103;%203%20&#1074;&#1080;&#1076;&#1072;%20&#1042;&#1044;&#105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91;&#1081;&#1073;&#1099;&#1096;&#1077;&#1074;&#1072;,7\&#1096;&#1072;&#1093;&#1084;&#1072;&#1090;&#1082;&#1072;%20&#1085;&#1086;&#1074;&#1072;&#1103;%203%20&#1074;&#1080;&#1076;&#1072;%20&#1042;&#1044;&#1054;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20\&#1096;&#1072;&#1093;&#1084;&#1072;&#1090;&#1082;&#1072;%20&#1085;&#1086;&#1074;&#1072;&#1103;%203%20&#1074;&#1080;&#1076;&#1072;%20&#1042;&#1044;&#1054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22\&#1096;&#1072;&#1093;&#1084;&#1072;&#1090;&#1082;&#1072;%20&#1085;&#1086;&#1074;&#1072;&#1103;%203%20&#1074;&#1080;&#1076;&#1072;%20&#1042;&#1044;&#1054;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24\&#1096;&#1072;&#1093;&#1084;&#1072;&#1090;&#1082;&#1072;%20&#1085;&#1086;&#1074;&#1072;&#1103;%203%20&#1074;&#1080;&#1076;&#1072;%20&#1042;&#1044;&#1054;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26\&#1096;&#1072;&#1093;&#1084;&#1072;&#1090;&#1082;&#1072;%20&#1085;&#1086;&#1074;&#1072;&#1103;%203%20&#1074;&#1080;&#1076;&#1072;%20&#1042;&#1044;&#1054;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32\&#1096;&#1072;&#1093;&#1084;&#1072;&#1090;&#1082;&#1072;%20&#1085;&#1086;&#1074;&#1072;&#1103;%203%20&#1074;&#1080;&#1076;&#1072;%20&#1042;&#1044;&#1054;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34\&#1096;&#1072;&#1093;&#1084;&#1072;&#1090;&#1082;&#1072;%20&#1085;&#1086;&#1074;&#1072;&#1103;%203%20&#1074;&#1080;&#1076;&#1072;%20&#1042;&#1044;&#1054;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35\&#1096;&#1072;&#1093;&#1084;&#1072;&#1090;&#1082;&#1072;%20&#1085;&#1086;&#1074;&#1072;&#1103;%203%20&#1074;&#1080;&#1076;&#1072;%20&#1042;&#1044;&#1054;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36\&#1096;&#1072;&#1093;&#1084;&#1072;&#1090;&#1082;&#1072;%20&#1085;&#1086;&#1074;&#1072;&#1103;%203%20&#1074;&#1080;&#1076;&#1072;%20&#1042;&#1044;&#1054;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37\&#1096;&#1072;&#1093;&#1084;&#1072;&#1090;&#1082;&#1072;%20&#1085;&#1086;&#1074;&#1072;&#1103;%203%20&#1074;&#1080;&#1076;&#1072;%20&#1042;&#1044;&#1054;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38\&#1096;&#1072;&#1093;&#1084;&#1072;&#1090;&#1082;&#1072;%20&#1085;&#1086;&#1074;&#1072;&#1103;%203%20&#1074;&#1080;&#1076;&#1072;%20&#1042;&#1044;&#1054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91;&#1081;&#1073;&#1099;&#1096;&#1077;&#1074;&#1072;,9\&#1096;&#1072;&#1093;&#1084;&#1072;&#1090;&#1082;&#1072;%20&#1085;&#1086;&#1074;&#1072;&#1103;%203%20&#1074;&#1080;&#1076;&#1072;%20&#1042;&#1044;&#1054;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40\&#1096;&#1072;&#1093;&#1084;&#1072;&#1090;&#1082;&#1072;%20&#1085;&#1086;&#1074;&#1072;&#1103;%203%20&#1074;&#1080;&#1076;&#1072;%20&#1042;&#1044;&#1054;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41\&#1096;&#1072;&#1093;&#1084;&#1072;&#1090;&#1082;&#1072;%20&#1085;&#1086;&#1074;&#1072;&#1103;%203%20&#1074;&#1080;&#1076;&#1072;%20&#1042;&#1044;&#1054;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43\&#1096;&#1072;&#1093;&#1084;&#1072;&#1090;&#1082;&#1072;%20&#1085;&#1086;&#1074;&#1072;&#1103;%203%20&#1074;&#1080;&#1076;&#1072;%20&#1042;&#1044;&#1054;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44\&#1096;&#1072;&#1093;&#1084;&#1072;&#1090;&#1082;&#1072;%20&#1085;&#1086;&#1074;&#1072;&#1103;%203%20&#1074;&#1080;&#1076;&#1072;%20&#1042;&#1044;&#1054;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46\&#1096;&#1072;&#1093;&#1084;&#1072;&#1090;&#1082;&#1072;%20&#1085;&#1086;&#1074;&#1072;&#1103;%203%20&#1074;&#1080;&#1076;&#1072;%20&#1042;&#1044;&#1054;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47\&#1096;&#1072;&#1093;&#1084;&#1072;&#1090;&#1082;&#1072;%20&#1085;&#1086;&#1074;&#1072;&#1103;%203%20&#1074;&#1080;&#1076;&#1072;%20&#1042;&#1044;&#1054;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48\&#1096;&#1072;&#1093;&#1084;&#1072;&#1090;&#1082;&#1072;%20&#1085;&#1086;&#1074;&#1072;&#1103;%203%20&#1074;&#1080;&#1076;&#1072;%20&#1042;&#1044;&#1054;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80;&#1088;&#1072;,51\&#1096;&#1072;&#1093;&#1084;&#1072;&#1090;&#1082;&#1072;%20&#1085;&#1086;&#1074;&#1072;&#1103;%203%20&#1074;&#1080;&#1076;&#1072;%20&#1042;&#1044;&#1054;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20\&#1096;&#1072;&#1093;&#1084;&#1072;&#1090;&#1082;&#1072;%20&#1085;&#1086;&#1074;&#1072;&#1103;%203%20&#1074;&#1080;&#1076;&#1072;%20&#1042;&#1044;&#1054;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21\&#1096;&#1072;&#1093;&#1084;&#1072;&#1090;&#1082;&#1072;%20&#1085;&#1086;&#1074;&#1072;&#1103;%203%20&#1074;&#1080;&#1076;&#1072;%20&#1042;&#1044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91;&#1081;&#1073;&#1099;&#1096;&#1077;&#1074;&#1072;,11\&#1096;&#1072;&#1093;&#1084;&#1072;&#1090;&#1082;&#1072;%20&#1085;&#1086;&#1074;&#1072;&#1103;%203%20&#1074;&#1080;&#1076;&#1072;%20&#1042;&#1044;&#1054;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28\&#1096;&#1072;&#1093;&#1084;&#1072;&#1090;&#1082;&#1072;%20&#1085;&#1086;&#1074;&#1072;&#1103;%203%20&#1074;&#1080;&#1076;&#1072;%20&#1042;&#1044;&#1054;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29\&#1096;&#1072;&#1093;&#1084;&#1072;&#1090;&#1082;&#1072;%20&#1085;&#1086;&#1074;&#1072;&#1103;%203%20&#1074;&#1080;&#1076;&#1072;%20&#1042;&#1044;&#1054;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0\&#1096;&#1072;&#1093;&#1084;&#1072;&#1090;&#1082;&#1072;%20&#1085;&#1086;&#1074;&#1072;&#1103;%203%20&#1074;&#1080;&#1076;&#1072;%20&#1042;&#1044;&#1054;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1\&#1096;&#1072;&#1093;&#1084;&#1072;&#1090;&#1082;&#1072;%20&#1085;&#1086;&#1074;&#1072;&#1103;%203%20&#1074;&#1080;&#1076;&#1072;%20&#1042;&#1044;&#1054;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2\&#1096;&#1072;&#1093;&#1084;&#1072;&#1090;&#1082;&#1072;%20&#1085;&#1086;&#1074;&#1072;&#1103;%203%20&#1074;&#1080;&#1076;&#1072;%20&#1042;&#1044;&#1054;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3\&#1096;&#1072;&#1093;&#1084;&#1072;&#1090;&#1082;&#1072;%20&#1085;&#1086;&#1074;&#1072;&#1103;%203%20&#1074;&#1080;&#1076;&#1072;%20&#1042;&#1044;&#1054;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4\&#1096;&#1072;&#1093;&#1084;&#1072;&#1090;&#1082;&#1072;%20&#1085;&#1086;&#1074;&#1072;&#1103;%203%20&#1074;&#1080;&#1076;&#1072;%20&#1042;&#1044;&#1054;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5;&#1088;&#1086;&#1083;&#1077;&#1090;&#1072;&#1088;&#1089;&#1082;&#1072;&#1103;,35\&#1096;&#1072;&#1093;&#1084;&#1072;&#1090;&#1082;&#1072;%20&#1085;&#1086;&#1074;&#1072;&#1103;%203%20&#1074;&#1080;&#1076;&#1072;%20&#1042;&#1044;&#1054;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5;&#1086;&#1095;&#1090;&#1086;&#1074;&#1099;&#1081;,5\&#1096;&#1072;&#1093;&#1084;&#1072;&#1090;&#1082;&#1072;%20&#1085;&#1086;&#1074;&#1072;&#1103;%203%20&#1074;&#1080;&#1076;&#1072;%20&#1042;&#1044;&#1054;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5;&#1072;&#1088;&#1090;&#1080;&#1079;&#1072;&#1085;&#1089;&#1082;&#1080;,1\&#1096;&#1072;&#1093;&#1084;&#1072;&#1090;&#1082;&#1072;%20&#1085;&#1086;&#1074;&#1072;&#1103;%203%20&#1074;&#1080;&#1076;&#1072;%20&#1042;&#1044;&#1054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91;&#1081;&#1073;&#1099;&#1096;&#1077;&#1074;&#1072;,13\&#1096;&#1072;&#1093;&#1084;&#1072;&#1090;&#1082;&#1072;%20&#1085;&#1086;&#1074;&#1072;&#1103;%203%20&#1074;&#1080;&#1076;&#1072;%20&#1042;&#1044;&#1054;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5;&#1072;&#1088;&#1090;&#1080;&#1079;&#1072;&#1085;&#1089;&#1082;&#1080;,2\&#1096;&#1072;&#1093;&#1084;&#1072;&#1090;&#1082;&#1072;%20&#1085;&#1086;&#1074;&#1072;&#1103;%203%20&#1074;&#1080;&#1076;&#1072;%20&#1042;&#1044;&#1054;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3;&#1086;&#1074;&#1072;&#1103;,3\&#1096;&#1072;&#1093;&#1084;&#1072;&#1090;&#1082;&#1072;%20&#1085;&#1086;&#1074;&#1072;&#1103;%203%20&#1074;&#1080;&#1076;&#1072;%20&#1042;&#1044;&#1054;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64;&#1082;&#1086;&#1083;&#1100;&#1085;&#1099;&#1081;,5\&#1096;&#1072;&#1093;&#1084;&#1072;&#1090;&#1082;&#1072;%20&#1085;&#1086;&#1074;&#1072;&#1103;%203%20&#1074;&#1080;&#1076;&#1072;%20&#1042;&#1044;&#1054;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64;&#1082;&#1086;&#1083;&#1100;&#1085;&#1099;&#1081;,7\&#1096;&#1072;&#1093;&#1084;&#1072;&#1090;&#1082;&#1072;%20&#1085;&#1086;&#1074;&#1072;&#1103;%203%20&#1074;&#1080;&#1076;&#1072;%20&#1042;&#1044;&#1054;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91;&#1088;&#1095;&#1072;&#1090;&#1086;&#1074;&#1072;,1\&#1096;&#1072;&#1093;&#1084;&#1072;&#1090;&#1082;&#1072;%20&#1085;&#1086;&#1074;&#1072;&#1103;%203%20&#1074;&#1080;&#1076;&#1072;%20&#1042;&#1044;&#1054;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91;&#1088;&#1095;&#1072;&#1090;&#1086;&#1074;&#1072;,3\&#1096;&#1072;&#1093;&#1084;&#1072;&#1090;&#1082;&#1072;%20&#1085;&#1086;&#1074;&#1072;&#1103;%203%20&#1074;&#1080;&#1076;&#1072;%20&#1042;&#1044;&#1054;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1;&#1077;&#1085;&#1080;&#1085;&#1072;,1\&#1096;&#1072;&#1093;&#1084;&#1072;&#1090;&#1082;&#1072;%20&#1085;&#1086;&#1074;&#1072;&#1103;%203%20&#1074;&#1080;&#1076;&#1072;%20&#1042;&#1044;&#1054;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1;&#1077;&#1085;&#1080;&#1085;&#1072;,2\&#1096;&#1072;&#1093;&#1084;&#1072;&#1090;&#1082;&#1072;%20&#1085;&#1086;&#1074;&#1072;&#1103;%203%20&#1074;&#1080;&#1076;&#1072;%20&#1042;&#1044;&#1054;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1;&#1077;&#1085;&#1080;&#1085;&#1072;,3\&#1096;&#1072;&#1093;&#1084;&#1072;&#1090;&#1082;&#1072;%20&#1085;&#1086;&#1074;&#1072;&#1103;%203%20&#1074;&#1080;&#1076;&#1072;%20&#1042;&#1044;&#1054;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1;&#1077;&#1085;&#1080;&#1085;&#1072;,4\&#1096;&#1072;&#1093;&#1084;&#1072;&#1090;&#1082;&#1072;%20&#1085;&#1086;&#1074;&#1072;&#1103;%203%20&#1074;&#1080;&#1076;&#1072;%20&#1042;&#1044;&#105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91;&#1081;&#1073;&#1099;&#1096;&#1077;&#1074;&#1072;,15\&#1096;&#1072;&#1093;&#1084;&#1072;&#1090;&#1082;&#1072;%20&#1085;&#1086;&#1074;&#1072;&#1103;%203%20&#1074;&#1080;&#1076;&#1072;%20&#1042;&#1044;&#1054;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1;&#1077;&#1085;&#1080;&#1085;&#1072;,5\&#1096;&#1072;&#1093;&#1084;&#1072;&#1090;&#1082;&#1072;%20&#1085;&#1086;&#1074;&#1072;&#1103;%203%20&#1074;&#1080;&#1076;&#1072;%20&#1042;&#1044;&#1054;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1;&#1077;&#1085;&#1080;&#1085;&#1072;,6\&#1096;&#1072;&#1093;&#1084;&#1072;&#1090;&#1082;&#1072;%20&#1085;&#1086;&#1074;&#1072;&#1103;%203%20&#1074;&#1080;&#1076;&#1072;%20&#1042;&#1044;&#1054;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1;&#1077;&#1085;&#1080;&#1085;&#1072;,7\&#1096;&#1072;&#1093;&#1084;&#1072;&#1090;&#1082;&#1072;%20&#1085;&#1086;&#1074;&#1072;&#1103;%203%20&#1074;&#1080;&#1076;&#1072;%20&#1042;&#1044;&#1054;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1;&#1077;&#1085;&#1080;&#1085;&#1072;,8\&#1096;&#1072;&#1093;&#1084;&#1072;&#1090;&#1082;&#1072;%20&#1085;&#1086;&#1074;&#1072;&#1103;%203%20&#1074;&#1080;&#1076;&#1072;%20&#1042;&#1044;&#1054;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1;&#1080;&#1093;&#1072;&#1095;&#1077;&#1074;&#1072;,6\&#1096;&#1072;&#1093;&#1084;&#1072;&#1090;&#1082;&#1072;%20&#1085;&#1086;&#1074;&#1072;&#1103;%203%20&#1074;&#1080;&#1076;&#1072;%20&#1042;&#1044;&#1054;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72;&#1103;&#1082;&#1086;&#1074;&#1089;&#1082;&#1086;&#1075;&#1086;,5\&#1096;&#1072;&#1093;&#1084;&#1072;&#1090;&#1082;&#1072;%20&#1085;&#1086;&#1074;&#1072;&#1103;%203%20&#1074;&#1080;&#1076;&#1072;%20&#1042;&#1044;&#1054;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72;&#1103;&#1082;&#1086;&#1074;&#1089;&#1082;&#1086;&#1075;&#1086;,6\&#1096;&#1072;&#1093;&#1084;&#1072;&#1090;&#1082;&#1072;%20&#1085;&#1086;&#1074;&#1072;&#1103;%203%20&#1074;&#1080;&#1076;&#1072;%20&#1042;&#1044;&#1054;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72;&#1090;&#1088;&#1086;&#1089;&#1086;&#1074;&#1072;,2\&#1096;&#1072;&#1093;&#1084;&#1072;&#1090;&#1082;&#1072;%20&#1085;&#1086;&#1074;&#1072;&#1103;%203%20&#1074;&#1080;&#1076;&#1072;%20&#1042;&#1044;&#1054;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72;&#1090;&#1088;&#1086;&#1089;&#1086;&#1074;&#1072;,4\&#1096;&#1072;&#1093;&#1084;&#1072;&#1090;&#1082;&#1072;%20&#1085;&#1086;&#1074;&#1072;&#1103;%203%20&#1074;&#1080;&#1076;&#1072;%20&#1042;&#1044;&#1054;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72;&#1090;&#1088;&#1086;&#1089;&#1086;&#1074;&#1072;,5\&#1096;&#1072;&#1093;&#1084;&#1072;&#1090;&#1082;&#1072;%20&#1085;&#1086;&#1074;&#1072;&#1103;%203%20&#1074;&#1080;&#1076;&#1072;%20&#1042;&#1044;&#105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91;&#1081;&#1073;&#1099;&#1096;&#1077;&#1074;&#1072;,17\&#1096;&#1072;&#1093;&#1084;&#1072;&#1090;&#1082;&#1072;%20&#1085;&#1086;&#1074;&#1072;&#1103;%203%20&#1074;&#1080;&#1076;&#1072;%20&#1042;&#1044;&#1054;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72;&#1090;&#1088;&#1086;&#1089;&#1086;&#1074;&#1072;,6\&#1096;&#1072;&#1093;&#1084;&#1072;&#1090;&#1082;&#1072;%20&#1085;&#1086;&#1074;&#1072;&#1103;%203%20&#1074;&#1080;&#1076;&#1072;%20&#1042;&#1044;&#1054;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2;&#1072;&#1090;&#1088;&#1086;&#1089;&#1086;&#1074;&#1072;,11\&#1096;&#1072;&#1093;&#1084;&#1072;&#1090;&#1082;&#1072;%20&#1085;&#1086;&#1074;&#1072;&#1103;%203%20&#1074;&#1080;&#1076;&#1072;%20&#1042;&#1044;&#1054;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43;&#1086;&#1075;&#1086;&#1083;&#1103;,1\&#1096;&#1072;&#1093;&#1084;&#1072;&#1090;&#1082;&#1072;%20&#1085;&#1086;&#1074;&#1072;&#1103;%203%20&#1074;&#1080;&#1076;&#1072;%20&#1042;&#1044;&#1054;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43;&#1086;&#1075;&#1086;&#1083;&#1103;,2&#1072;\&#1096;&#1072;&#1093;&#1084;&#1072;&#1090;&#1082;&#1072;%20&#1085;&#1086;&#1074;&#1072;&#1103;%203%20&#1074;&#1080;&#1076;&#1072;%20&#1042;&#1044;&#1054;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43;&#1086;&#1075;&#1086;&#1083;&#1103;,4\&#1096;&#1072;&#1093;&#1084;&#1072;&#1090;&#1082;&#1072;%20&#1085;&#1086;&#1074;&#1072;&#1103;%203%20&#1074;&#1080;&#1076;&#1072;%20&#1042;&#1044;&#1054;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43;&#1086;&#1075;&#1086;&#1083;&#1103;,6\&#1096;&#1072;&#1093;&#1084;&#1072;&#1090;&#1082;&#1072;%20&#1085;&#1086;&#1074;&#1072;&#1103;%203%20&#1074;&#1080;&#1076;&#1072;%20&#1042;&#1044;&#1054;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86;&#1089;&#1084;&#1086;&#1085;&#1072;&#1074;&#1090;&#1086;&#1074;,2\&#1096;&#1072;&#1093;&#1084;&#1072;&#1090;&#1082;&#1072;%20&#1085;&#1086;&#1074;&#1072;&#1103;%203%20&#1074;&#1080;&#1076;&#1072;%20&#1042;&#1044;&#1054;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86;&#1089;&#1084;&#1086;&#1085;&#1072;&#1074;&#1090;&#1086;&#1074;,3\&#1096;&#1072;&#1093;&#1084;&#1072;&#1090;&#1082;&#1072;%20&#1085;&#1086;&#1074;&#1072;&#1103;%203%20&#1074;&#1080;&#1076;&#1072;%20&#1042;&#1044;&#1054;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86;&#1089;&#1084;&#1086;&#1085;&#1072;&#1074;&#1090;&#1086;&#1074;,4\&#1096;&#1072;&#1093;&#1084;&#1072;&#1090;&#1082;&#1072;%20&#1085;&#1086;&#1074;&#1072;&#1103;%203%20&#1074;&#1080;&#1076;&#1072;%20&#1042;&#1044;&#1054;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86;&#1089;&#1084;&#1086;&#1085;&#1072;&#1074;&#1090;&#1086;&#1074;,5\&#1096;&#1072;&#1093;&#1084;&#1072;&#1090;&#1082;&#1072;%20&#1085;&#1086;&#1074;&#1072;&#1103;%203%20&#1074;&#1080;&#1076;&#1072;%20&#1042;&#1044;&#105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2-&#1101;&#1090;&#1072;&#1078;&#1085;&#1099;&#1077;%20&#1073;&#1083;&#1072;&#1075;&#1086;&#1091;&#1089;&#1090;&#1088;%20&#1053;&#1086;&#1074;&#1086;&#1076;&#1088;&#1091;&#1078;&#1077;&#1074;&#1089;&#1082;\&#1050;&#1091;&#1081;&#1073;&#1099;&#1096;&#1077;&#1074;&#1072;,19\&#1096;&#1072;&#1093;&#1084;&#1072;&#1090;&#1082;&#1072;%20&#1085;&#1086;&#1074;&#1072;&#1103;%203%20&#1074;&#1080;&#1076;&#1072;%20&#1042;&#1044;&#1054;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3-&#1093;%20&#1101;&#1090;&#1072;&#1078;&#1085;&#1099;&#1077;%20&#1076;&#1086;&#1084;&#1072;%20&#1053;&#1086;&#1074;&#1086;&#1076;&#1088;&#1091;&#1078;&#1077;&#1089;&#1082;\&#1052;&#1080;&#1088;&#1072;,42\&#1096;&#1072;&#1093;&#1084;&#1072;&#1090;&#1082;&#1072;%20&#1085;&#1086;&#1074;&#1072;&#1103;%203%20&#1074;&#1080;&#1076;&#1072;%20&#1042;&#1044;&#1054;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3-&#1093;%20&#1101;&#1090;&#1072;&#1078;&#1085;&#1099;&#1077;%20&#1076;&#1086;&#1084;&#1072;%20&#1053;&#1086;&#1074;&#1086;&#1076;&#1088;&#1091;&#1078;&#1077;&#1089;&#1082;\&#1052;&#1080;&#1088;&#1072;,42&#1072;\&#1096;&#1072;&#1093;&#1084;&#1072;&#1090;&#1082;&#1072;%20&#1085;&#1086;&#1074;&#1072;&#1103;%203%20&#1074;&#1080;&#1076;&#1072;%20&#1042;&#1044;&#1054;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3-&#1093;%20&#1101;&#1090;&#1072;&#1078;&#1085;&#1099;&#1077;%20&#1076;&#1086;&#1084;&#1072;%20&#1053;&#1086;&#1074;&#1086;&#1076;&#1088;&#1091;&#1078;&#1077;&#1089;&#1082;\&#1055;&#1088;&#1086;&#1083;&#1077;&#1090;&#1072;&#1088;&#1089;&#1082;&#1072;&#1103;,6\&#1096;&#1072;&#1093;&#1084;&#1072;&#1090;&#1082;&#1072;%20&#1085;&#1086;&#1074;&#1072;&#1103;%203%20&#1074;&#1080;&#1076;&#1072;%20&#1042;&#1044;&#1054;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4-&#1093;%20&#1101;&#1090;&#1072;&#1078;&#1085;&#1099;&#1077;%20&#1076;&#1086;&#1084;&#1072;%20&#1053;&#1086;&#1074;&#1086;&#1076;&#1088;&#1091;&#1078;&#1077;&#1089;&#1082;\&#1043;&#1086;&#1075;&#1086;&#1083;&#1103;,1&#1072;\&#1096;&#1072;&#1093;&#1084;&#1072;&#1090;&#1082;&#1072;%20&#1085;&#1086;&#1074;&#1072;&#1103;%203%20&#1074;&#1080;&#1076;&#1072;%20&#1042;&#1044;&#1054;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4-&#1093;%20&#1101;&#1090;&#1072;&#1078;&#1085;&#1099;&#1077;%20&#1076;&#1086;&#1084;&#1072;%20&#1053;&#1086;&#1074;&#1086;&#1076;&#1088;&#1091;&#1078;&#1077;&#1089;&#1082;\&#1050;&#1091;&#1081;&#1073;&#1099;&#1096;&#1074;&#1072;,36\&#1096;&#1072;&#1093;&#1084;&#1072;&#1090;&#1082;&#1072;%20&#1085;&#1086;&#1074;&#1072;&#1103;%203%20&#1074;&#1080;&#1076;&#1072;%20&#1042;&#1044;&#1054;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4-&#1093;%20&#1101;&#1090;&#1072;&#1078;&#1085;&#1099;&#1077;%20&#1076;&#1086;&#1084;&#1072;%20&#1053;&#1086;&#1074;&#1086;&#1076;&#1088;&#1091;&#1078;&#1077;&#1089;&#1082;\&#1050;&#1091;&#1081;&#1073;&#1099;&#1096;&#1074;&#1072;,38\&#1096;&#1072;&#1093;&#1084;&#1072;&#1090;&#1082;&#1072;%20&#1085;&#1086;&#1074;&#1072;&#1103;%203%20&#1074;&#1080;&#1076;&#1072;%20&#1042;&#1044;&#1054;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4-&#1093;%20&#1101;&#1090;&#1072;&#1078;&#1085;&#1099;&#1077;%20&#1076;&#1086;&#1084;&#1072;%20&#1053;&#1086;&#1074;&#1086;&#1076;&#1088;&#1091;&#1078;&#1077;&#1089;&#1082;\&#1050;&#1091;&#1081;&#1073;&#1099;&#1096;&#1074;&#1072;,40\&#1096;&#1072;&#1093;&#1084;&#1072;&#1090;&#1082;&#1072;%20&#1085;&#1086;&#1074;&#1072;&#1103;%203%20&#1074;&#1080;&#1076;&#1072;%20&#1042;&#1044;&#1054;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5-&#1090;&#1080;%20&#1101;&#1090;&#1072;&#1078;&#1085;&#1099;&#1077;%20&#1076;&#1086;&#1084;&#1072;%20&#1053;&#1086;&#1074;&#1086;&#1076;&#1088;&#1091;&#1078;&#1077;&#1089;&#1082;\&#1041;&#1091;&#1076;&#1077;&#1085;&#1085;&#1086;&#1075;&#1086;,121&#1072;\&#1096;&#1072;&#1093;&#1084;&#1072;&#1090;&#1082;&#1072;%20&#1085;&#1086;&#1074;&#1072;&#1103;%203%20&#1074;&#1080;&#1076;&#1072;%20&#1042;&#1044;&#1054;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5-&#1090;&#1080;%20&#1101;&#1090;&#1072;&#1078;&#1085;&#1099;&#1077;%20&#1076;&#1086;&#1084;&#1072;%20&#1053;&#1086;&#1074;&#1086;&#1076;&#1088;&#1091;&#1078;&#1077;&#1089;&#1082;\&#1041;&#1091;&#1076;&#1077;&#1085;&#1085;&#1086;&#1075;&#1086;,224\&#1096;&#1072;&#1093;&#1084;&#1072;&#1090;&#1082;&#1072;%20&#1085;&#1086;&#1074;&#1072;&#1103;%203%20&#1074;&#1080;&#1076;&#1072;%20&#1042;&#1044;&#1054;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&#1084;&#1072;%20&#1053;&#1086;&#1074;&#1086;&#1076;&#1088;&#1091;&#1078;&#1077;&#1089;&#1082;\5-&#1090;&#1080;%20&#1101;&#1090;&#1072;&#1078;&#1085;&#1099;&#1077;%20&#1076;&#1086;&#1084;&#1072;%20&#1053;&#1086;&#1074;&#1086;&#1076;&#1088;&#1091;&#1078;&#1077;&#1089;&#1082;\&#1050;&#1072;&#1087;&#1091;&#1089;&#1090;&#1099;,12\&#1096;&#1072;&#1093;&#1084;&#1072;&#1090;&#1082;&#1072;%20&#1085;&#1086;&#1074;&#1072;&#1103;%203%20&#1074;&#1080;&#1076;&#1072;%20&#1042;&#1044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1">
          <cell r="A91">
            <v>2.52528385138887</v>
          </cell>
        </row>
        <row r="92">
          <cell r="A92">
            <v>2.5316075132887272</v>
          </cell>
        </row>
        <row r="93">
          <cell r="A93">
            <v>2.41891548910593</v>
          </cell>
        </row>
        <row r="94">
          <cell r="A94">
            <v>2.488164140324604</v>
          </cell>
        </row>
        <row r="95">
          <cell r="A95">
            <v>2.524634930315984</v>
          </cell>
        </row>
        <row r="96">
          <cell r="A96">
            <v>2.5751657723877583</v>
          </cell>
        </row>
        <row r="97">
          <cell r="A97">
            <v>2.5772187494600844</v>
          </cell>
        </row>
        <row r="98">
          <cell r="A98">
            <v>2.539393510426208</v>
          </cell>
        </row>
        <row r="99">
          <cell r="A99">
            <v>2.876553010477107</v>
          </cell>
        </row>
        <row r="100">
          <cell r="A100">
            <v>3.007248309436701</v>
          </cell>
        </row>
        <row r="101">
          <cell r="A101">
            <v>2.8127191362512494</v>
          </cell>
        </row>
        <row r="102">
          <cell r="A102">
            <v>2.3959513299918793</v>
          </cell>
        </row>
        <row r="103">
          <cell r="A103">
            <v>2.3960215508706884</v>
          </cell>
        </row>
        <row r="104">
          <cell r="A104">
            <v>2.367871549672094</v>
          </cell>
        </row>
        <row r="105">
          <cell r="A105">
            <v>2.2591205260444287</v>
          </cell>
        </row>
        <row r="106">
          <cell r="A106">
            <v>0</v>
          </cell>
        </row>
        <row r="107">
          <cell r="A107">
            <v>2.3646280552209475</v>
          </cell>
        </row>
        <row r="108">
          <cell r="A108">
            <v>2.4179730188053767</v>
          </cell>
        </row>
        <row r="109">
          <cell r="A109">
            <v>2.3801561395337805</v>
          </cell>
        </row>
        <row r="110">
          <cell r="A110">
            <v>2.489725352495345</v>
          </cell>
        </row>
        <row r="111">
          <cell r="A111">
            <v>2.4636408203577806</v>
          </cell>
        </row>
        <row r="112">
          <cell r="A112">
            <v>2.507903194390578</v>
          </cell>
        </row>
        <row r="113">
          <cell r="A113">
            <v>2.426174223891187</v>
          </cell>
        </row>
        <row r="114">
          <cell r="A114">
            <v>2.4574851456687843</v>
          </cell>
        </row>
        <row r="115">
          <cell r="A115">
            <v>2.6731406249115306</v>
          </cell>
        </row>
        <row r="116">
          <cell r="A116">
            <v>2.392386701339439</v>
          </cell>
        </row>
        <row r="117">
          <cell r="A117">
            <v>2.477258096245095</v>
          </cell>
        </row>
        <row r="118">
          <cell r="A118">
            <v>0</v>
          </cell>
        </row>
        <row r="119">
          <cell r="A119">
            <v>2.4524545674822082</v>
          </cell>
        </row>
        <row r="120">
          <cell r="A120">
            <v>0</v>
          </cell>
        </row>
        <row r="121">
          <cell r="A121">
            <v>2.385068015462177</v>
          </cell>
        </row>
        <row r="122">
          <cell r="A122">
            <v>2.8361076867423733</v>
          </cell>
        </row>
        <row r="123">
          <cell r="A123">
            <v>2.404028936927428</v>
          </cell>
        </row>
        <row r="124">
          <cell r="A124">
            <v>2.461267378012114</v>
          </cell>
        </row>
        <row r="125">
          <cell r="A125">
            <v>2.442178073380466</v>
          </cell>
        </row>
        <row r="126">
          <cell r="A126">
            <v>2.268732103967264</v>
          </cell>
        </row>
        <row r="127">
          <cell r="A127">
            <v>2.3222210153856824</v>
          </cell>
        </row>
        <row r="128">
          <cell r="A128">
            <v>2.3203427677970674</v>
          </cell>
        </row>
        <row r="132">
          <cell r="A132">
            <v>2.4740785131624823</v>
          </cell>
        </row>
        <row r="137">
          <cell r="A137">
            <v>2.100224253097242</v>
          </cell>
        </row>
        <row r="138">
          <cell r="A138">
            <v>2.1345443555175296</v>
          </cell>
        </row>
        <row r="139">
          <cell r="A139">
            <v>2.0313594932106374</v>
          </cell>
        </row>
        <row r="140">
          <cell r="A140">
            <v>1.8834085263097373</v>
          </cell>
        </row>
        <row r="141">
          <cell r="A141">
            <v>2.0651420506711737</v>
          </cell>
        </row>
        <row r="142">
          <cell r="A142">
            <v>2.112468423731941</v>
          </cell>
        </row>
        <row r="143">
          <cell r="A143">
            <v>2.0826762100071106</v>
          </cell>
        </row>
        <row r="156">
          <cell r="A156">
            <v>1.7191733549773254</v>
          </cell>
        </row>
        <row r="157">
          <cell r="A157">
            <v>1.898355144471751</v>
          </cell>
        </row>
        <row r="158">
          <cell r="A158">
            <v>0</v>
          </cell>
        </row>
        <row r="159">
          <cell r="A159">
            <v>1.9000094561731307</v>
          </cell>
        </row>
        <row r="160">
          <cell r="A160">
            <v>0</v>
          </cell>
        </row>
        <row r="161">
          <cell r="A161">
            <v>2.109667474692733</v>
          </cell>
        </row>
        <row r="163">
          <cell r="A163">
            <v>1.9913119069823684</v>
          </cell>
        </row>
        <row r="164">
          <cell r="A164">
            <v>1.7922069224205397</v>
          </cell>
        </row>
        <row r="165">
          <cell r="A165">
            <v>1.891408662429023</v>
          </cell>
        </row>
        <row r="166">
          <cell r="A166">
            <v>1.9261877031005314</v>
          </cell>
        </row>
        <row r="167">
          <cell r="A167">
            <v>1.9150373119021509</v>
          </cell>
        </row>
        <row r="168">
          <cell r="A168">
            <v>1.7829137892219864</v>
          </cell>
        </row>
        <row r="169">
          <cell r="A169">
            <v>1.9252830822622016</v>
          </cell>
        </row>
        <row r="171">
          <cell r="A171">
            <v>1.928882032765107</v>
          </cell>
        </row>
        <row r="172">
          <cell r="A172">
            <v>1.8179803409093047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1.4224953712015533</v>
          </cell>
        </row>
        <row r="22">
          <cell r="C22">
            <v>0.010262029947873034</v>
          </cell>
        </row>
        <row r="60">
          <cell r="C60">
            <v>0.23748468563026917</v>
          </cell>
        </row>
        <row r="74">
          <cell r="C74">
            <v>0.10814336653386455</v>
          </cell>
        </row>
        <row r="93">
          <cell r="C93">
            <v>2.5531492021354616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0.6458810002687727</v>
          </cell>
        </row>
        <row r="22">
          <cell r="C22">
            <v>0.004646814324348245</v>
          </cell>
        </row>
        <row r="33">
          <cell r="C33">
            <v>0.7432189585174421</v>
          </cell>
        </row>
        <row r="50">
          <cell r="C50">
            <v>0.015801813570475453</v>
          </cell>
        </row>
        <row r="60">
          <cell r="C60">
            <v>0.21860079238560517</v>
          </cell>
        </row>
        <row r="74">
          <cell r="C74">
            <v>0.09687278362297458</v>
          </cell>
        </row>
        <row r="93">
          <cell r="C93">
            <v>1.7234913446230475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1.070992519709042</v>
          </cell>
        </row>
        <row r="22">
          <cell r="C22">
            <v>0.007885783509230901</v>
          </cell>
        </row>
        <row r="33">
          <cell r="C33">
            <v>0.48896563208170685</v>
          </cell>
        </row>
        <row r="50">
          <cell r="C50">
            <v>0.01273601802660317</v>
          </cell>
        </row>
        <row r="60">
          <cell r="C60">
            <v>0.1956422475222848</v>
          </cell>
        </row>
        <row r="74">
          <cell r="C74">
            <v>0.0546922985939806</v>
          </cell>
        </row>
        <row r="93">
          <cell r="C93">
            <v>1.5615933433252984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0.6063715641368723</v>
          </cell>
        </row>
        <row r="22">
          <cell r="C22">
            <v>0.00423162067302558</v>
          </cell>
        </row>
        <row r="33">
          <cell r="C33">
            <v>0.596130556419127</v>
          </cell>
        </row>
        <row r="50">
          <cell r="C50">
            <v>0.016558088241261384</v>
          </cell>
        </row>
        <row r="60">
          <cell r="C60">
            <v>0.21523058292728214</v>
          </cell>
        </row>
        <row r="74">
          <cell r="C74">
            <v>0.06684064269884266</v>
          </cell>
        </row>
        <row r="93">
          <cell r="C93">
            <v>1.7478871304579298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0.5918980957230071</v>
          </cell>
        </row>
        <row r="22">
          <cell r="C22">
            <v>0.0029302569297746752</v>
          </cell>
        </row>
        <row r="33">
          <cell r="C33">
            <v>0.5972684199618117</v>
          </cell>
        </row>
        <row r="50">
          <cell r="C50">
            <v>0.015569256444009279</v>
          </cell>
        </row>
        <row r="60">
          <cell r="C60">
            <v>0.21536548099847122</v>
          </cell>
        </row>
        <row r="74">
          <cell r="C74">
            <v>0.08018680427979284</v>
          </cell>
        </row>
        <row r="93">
          <cell r="C93">
            <v>1.7496858181453838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0.5967394392030899</v>
          </cell>
        </row>
        <row r="22">
          <cell r="C22">
            <v>0.004458278620583403</v>
          </cell>
        </row>
        <row r="33">
          <cell r="C33">
            <v>1.0696013072790689</v>
          </cell>
        </row>
        <row r="50">
          <cell r="C50">
            <v>0.016736895478747467</v>
          </cell>
        </row>
        <row r="60">
          <cell r="C60">
            <v>0.22808212330575744</v>
          </cell>
        </row>
        <row r="74">
          <cell r="C74">
            <v>0.06452731516846148</v>
          </cell>
        </row>
        <row r="93">
          <cell r="C93">
            <v>1.797899195728624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0.7433586218053294</v>
          </cell>
        </row>
        <row r="22">
          <cell r="C22">
            <v>0.0052517535009624266</v>
          </cell>
        </row>
        <row r="33">
          <cell r="C33">
            <v>0.5360778755437987</v>
          </cell>
        </row>
        <row r="50">
          <cell r="C50">
            <v>0.015605610234560285</v>
          </cell>
        </row>
        <row r="60">
          <cell r="C60">
            <v>0.22678158490227535</v>
          </cell>
        </row>
        <row r="74">
          <cell r="C74">
            <v>0.047563569413727504</v>
          </cell>
        </row>
        <row r="93">
          <cell r="C93">
            <v>1.6829351906626733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0.9128641329127027</v>
          </cell>
        </row>
        <row r="22">
          <cell r="C22">
            <v>0.0064825546084716</v>
          </cell>
        </row>
        <row r="33">
          <cell r="C33">
            <v>0.40018307119056756</v>
          </cell>
        </row>
        <row r="50">
          <cell r="C50">
            <v>0.01559074559918226</v>
          </cell>
        </row>
        <row r="60">
          <cell r="C60">
            <v>0.20204012515374425</v>
          </cell>
        </row>
        <row r="74">
          <cell r="C74">
            <v>0.0346350047246183</v>
          </cell>
        </row>
        <row r="93">
          <cell r="C93">
            <v>1.5571498505777492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0.6299423878050068</v>
          </cell>
        </row>
        <row r="22">
          <cell r="C22">
            <v>0.00442496635160949</v>
          </cell>
        </row>
        <row r="33">
          <cell r="C33">
            <v>0.6100531652446913</v>
          </cell>
        </row>
        <row r="50">
          <cell r="C50">
            <v>0.015823042065635524</v>
          </cell>
        </row>
        <row r="60">
          <cell r="C60">
            <v>0.2176371088073752</v>
          </cell>
        </row>
        <row r="74">
          <cell r="C74">
            <v>0.08221816621442544</v>
          </cell>
        </row>
        <row r="93">
          <cell r="C93">
            <v>1.769686804432989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1.3935896561411518</v>
          </cell>
        </row>
        <row r="22">
          <cell r="C22">
            <v>0.007176669827867901</v>
          </cell>
        </row>
        <row r="50">
          <cell r="C50">
            <v>0.05895195763126665</v>
          </cell>
        </row>
        <row r="60">
          <cell r="C60">
            <v>0.2900054376651262</v>
          </cell>
        </row>
        <row r="74">
          <cell r="C74">
            <v>0.0811332831015823</v>
          </cell>
        </row>
        <row r="93">
          <cell r="C93">
            <v>3.125350967244707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1.2802445001511173</v>
          </cell>
        </row>
        <row r="22">
          <cell r="C22">
            <v>0.006426337691557999</v>
          </cell>
        </row>
        <row r="60">
          <cell r="C60">
            <v>0.2816402679321705</v>
          </cell>
        </row>
        <row r="74">
          <cell r="C74">
            <v>0.14084766012647967</v>
          </cell>
        </row>
        <row r="93">
          <cell r="C93">
            <v>3.2599673533478066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0.5890751103466392</v>
          </cell>
        </row>
        <row r="22">
          <cell r="C22">
            <v>0.0036030291610123677</v>
          </cell>
        </row>
        <row r="60">
          <cell r="C60">
            <v>0.3748244618206794</v>
          </cell>
        </row>
        <row r="74">
          <cell r="C74">
            <v>0.14184468603561387</v>
          </cell>
        </row>
        <row r="93">
          <cell r="C93">
            <v>4.0125281288646555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0.3771510599792103</v>
          </cell>
        </row>
        <row r="22">
          <cell r="C22">
            <v>0.0015462705926539077</v>
          </cell>
        </row>
        <row r="60">
          <cell r="C60">
            <v>0.43499222276503874</v>
          </cell>
        </row>
        <row r="74">
          <cell r="C74">
            <v>0.12285125594025798</v>
          </cell>
        </row>
        <row r="93">
          <cell r="C93">
            <v>3.7447142597876857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0.47951308488252764</v>
          </cell>
        </row>
        <row r="22">
          <cell r="C22">
            <v>0.0020268356689470135</v>
          </cell>
        </row>
        <row r="60">
          <cell r="C60">
            <v>0.5315600553588405</v>
          </cell>
        </row>
        <row r="74">
          <cell r="C74">
            <v>0.16103216907675197</v>
          </cell>
        </row>
        <row r="93">
          <cell r="C93">
            <v>4.495637656580808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1.073262289044583</v>
          </cell>
        </row>
        <row r="22">
          <cell r="C22">
            <v>0.005195433920211086</v>
          </cell>
        </row>
        <row r="60">
          <cell r="C60">
            <v>0.3696970544415189</v>
          </cell>
        </row>
        <row r="74">
          <cell r="C74">
            <v>0.14071957420519887</v>
          </cell>
        </row>
        <row r="93">
          <cell r="C93">
            <v>3.2200226896251842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1.0336469984665684</v>
          </cell>
        </row>
        <row r="22">
          <cell r="C22">
            <v>0.00496872553235319</v>
          </cell>
        </row>
        <row r="60">
          <cell r="C60">
            <v>0.28037728196154105</v>
          </cell>
        </row>
        <row r="74">
          <cell r="C74">
            <v>0.16227511658420146</v>
          </cell>
        </row>
        <row r="93">
          <cell r="C93">
            <v>3.324986480421229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0.930819009938339</v>
          </cell>
        </row>
        <row r="22">
          <cell r="C22">
            <v>0.004489855794636605</v>
          </cell>
        </row>
        <row r="50">
          <cell r="C50">
            <v>0.11979255335122387</v>
          </cell>
        </row>
        <row r="60">
          <cell r="C60">
            <v>0.29687327063813196</v>
          </cell>
        </row>
        <row r="74">
          <cell r="C74">
            <v>0.1570247237640712</v>
          </cell>
        </row>
        <row r="93">
          <cell r="C93">
            <v>3.302340974799693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0.38156324133474856</v>
          </cell>
        </row>
        <row r="22">
          <cell r="C22">
            <v>0.0015664763294217375</v>
          </cell>
        </row>
        <row r="60">
          <cell r="C60">
            <v>0.4390443754741005</v>
          </cell>
        </row>
        <row r="74">
          <cell r="C74">
            <v>0.12445660247592848</v>
          </cell>
        </row>
        <row r="93">
          <cell r="C93">
            <v>3.77618189350968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0.5517678026030666</v>
          </cell>
        </row>
        <row r="22">
          <cell r="C22">
            <v>0.00237468901466163</v>
          </cell>
        </row>
        <row r="60">
          <cell r="C60">
            <v>0.43823134227141836</v>
          </cell>
        </row>
        <row r="74">
          <cell r="C74">
            <v>0.12577942019751515</v>
          </cell>
        </row>
        <row r="93">
          <cell r="C93">
            <v>3.749479580245991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0.6844057531982705</v>
          </cell>
        </row>
        <row r="22">
          <cell r="C22">
            <v>0.0030457589074523446</v>
          </cell>
        </row>
        <row r="60">
          <cell r="C60">
            <v>0.4228790595639161</v>
          </cell>
        </row>
        <row r="74">
          <cell r="C74">
            <v>0.12099282908483076</v>
          </cell>
        </row>
        <row r="93">
          <cell r="C93">
            <v>3.613090706935302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0.616678839836588</v>
          </cell>
        </row>
        <row r="22">
          <cell r="C22">
            <v>0.0026971805393743993</v>
          </cell>
        </row>
        <row r="60">
          <cell r="C60">
            <v>0.3883386755907358</v>
          </cell>
        </row>
        <row r="74">
          <cell r="C74">
            <v>0.10714554694824101</v>
          </cell>
        </row>
        <row r="93">
          <cell r="C93">
            <v>3.3457269932471094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1.2320429434154898</v>
          </cell>
        </row>
        <row r="22">
          <cell r="C22">
            <v>0.006139039081349377</v>
          </cell>
        </row>
        <row r="60">
          <cell r="C60">
            <v>0.2802576712708637</v>
          </cell>
        </row>
        <row r="74">
          <cell r="C74">
            <v>0.17102812770736406</v>
          </cell>
        </row>
        <row r="93">
          <cell r="C93">
            <v>3.324424500378655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0.6822352528636041</v>
          </cell>
        </row>
        <row r="22">
          <cell r="C22">
            <v>0.0042707461899535</v>
          </cell>
        </row>
        <row r="60">
          <cell r="C60">
            <v>0.3660048921151553</v>
          </cell>
        </row>
        <row r="74">
          <cell r="C74">
            <v>0.13819026372255108</v>
          </cell>
        </row>
        <row r="93">
          <cell r="C93">
            <v>3.9126402363934467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1.2034890239092941</v>
          </cell>
        </row>
        <row r="22">
          <cell r="C22">
            <v>0.005967948735061242</v>
          </cell>
        </row>
        <row r="60">
          <cell r="C60">
            <v>0.28209985148318956</v>
          </cell>
        </row>
        <row r="74">
          <cell r="C74">
            <v>0.17241954485904218</v>
          </cell>
        </row>
        <row r="93">
          <cell r="C93">
            <v>3.3481133934612584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1.1053448717308723</v>
          </cell>
        </row>
        <row r="22">
          <cell r="C22">
            <v>0.0053846231725477615</v>
          </cell>
        </row>
        <row r="60">
          <cell r="C60">
            <v>0.2942865372883944</v>
          </cell>
        </row>
        <row r="74">
          <cell r="C74">
            <v>0.1555667311942165</v>
          </cell>
        </row>
        <row r="93">
          <cell r="C93">
            <v>3.2722144179793373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0.8093567829172192</v>
          </cell>
        </row>
        <row r="22">
          <cell r="C22">
            <v>0.0037116195890546807</v>
          </cell>
        </row>
        <row r="60">
          <cell r="C60">
            <v>0.3855731749706498</v>
          </cell>
        </row>
        <row r="74">
          <cell r="C74">
            <v>0.1467592803687367</v>
          </cell>
        </row>
        <row r="93">
          <cell r="C93">
            <v>4.2823998540769885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1.6192070821385902</v>
          </cell>
        </row>
        <row r="22">
          <cell r="C22">
            <v>0.008538840286092553</v>
          </cell>
        </row>
        <row r="60">
          <cell r="C60">
            <v>0.35627659314773963</v>
          </cell>
        </row>
        <row r="74">
          <cell r="C74">
            <v>0.1370527631213552</v>
          </cell>
        </row>
        <row r="93">
          <cell r="C93">
            <v>3.930844996929573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1.2200770420942262</v>
          </cell>
        </row>
        <row r="22">
          <cell r="C22">
            <v>0.00606203096141914</v>
          </cell>
        </row>
        <row r="60">
          <cell r="C60">
            <v>0.3498116963852216</v>
          </cell>
        </row>
        <row r="74">
          <cell r="C74">
            <v>0.13135325038259366</v>
          </cell>
        </row>
        <row r="93">
          <cell r="C93">
            <v>3.864006248458879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1.2293627444225181</v>
          </cell>
        </row>
        <row r="22">
          <cell r="C22">
            <v>0.006122047036790341</v>
          </cell>
        </row>
        <row r="60">
          <cell r="C60">
            <v>0.27980104600505173</v>
          </cell>
        </row>
        <row r="74">
          <cell r="C74">
            <v>0.1642379021806953</v>
          </cell>
        </row>
        <row r="93">
          <cell r="C93">
            <v>3.01417662179678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1.2301101584085028</v>
          </cell>
        </row>
        <row r="22">
          <cell r="C22">
            <v>0.006126555965552406</v>
          </cell>
        </row>
        <row r="60">
          <cell r="C60">
            <v>0.27992442943411106</v>
          </cell>
        </row>
        <row r="74">
          <cell r="C74">
            <v>0.16435886449877513</v>
          </cell>
        </row>
        <row r="93">
          <cell r="C93">
            <v>3.0140162995675075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1.2105391812527992</v>
          </cell>
        </row>
        <row r="22">
          <cell r="C22">
            <v>0.0060087042797102265</v>
          </cell>
        </row>
        <row r="60">
          <cell r="C60">
            <v>0.2767020864134105</v>
          </cell>
        </row>
        <row r="74">
          <cell r="C74">
            <v>0.1611972237052856</v>
          </cell>
        </row>
        <row r="93">
          <cell r="C93">
            <v>2.9786270370538057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1.2284258656374913</v>
          </cell>
        </row>
        <row r="22">
          <cell r="C22">
            <v>0.0061159755302244165</v>
          </cell>
        </row>
        <row r="60">
          <cell r="C60">
            <v>0.25245879533273025</v>
          </cell>
        </row>
        <row r="74">
          <cell r="C74">
            <v>0.16082782967629808</v>
          </cell>
        </row>
        <row r="93">
          <cell r="C93">
            <v>2.912589568561895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1.23388323750952</v>
          </cell>
        </row>
        <row r="22">
          <cell r="C22">
            <v>0.0061488539194056785</v>
          </cell>
        </row>
        <row r="60">
          <cell r="C60">
            <v>0.252839470542564</v>
          </cell>
        </row>
        <row r="74">
          <cell r="C74">
            <v>0.16130090423793442</v>
          </cell>
        </row>
        <row r="93">
          <cell r="C93">
            <v>3.082852467091362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0.6477098815752067</v>
          </cell>
        </row>
        <row r="22">
          <cell r="C22">
            <v>0.004021098730628088</v>
          </cell>
        </row>
        <row r="60">
          <cell r="C60">
            <v>0.28361343106597237</v>
          </cell>
        </row>
        <row r="74">
          <cell r="C74">
            <v>0.1435603837227294</v>
          </cell>
        </row>
        <row r="93">
          <cell r="C93">
            <v>2.8809068817702257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1.178586379916695</v>
          </cell>
        </row>
        <row r="22">
          <cell r="C22">
            <v>0.0058174594786889735</v>
          </cell>
        </row>
        <row r="60">
          <cell r="C60">
            <v>0.25000730518680975</v>
          </cell>
        </row>
        <row r="74">
          <cell r="C74">
            <v>0.15756728569148087</v>
          </cell>
        </row>
        <row r="93">
          <cell r="C93">
            <v>3.2517048458874815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0.9544220710692399</v>
          </cell>
        </row>
        <row r="22">
          <cell r="C22">
            <v>0.004516457295259514</v>
          </cell>
        </row>
        <row r="60">
          <cell r="C60">
            <v>0.2808287068907376</v>
          </cell>
        </row>
        <row r="74">
          <cell r="C74">
            <v>0.16155238424978755</v>
          </cell>
        </row>
        <row r="93">
          <cell r="C93">
            <v>3.1992383109808307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1.080471163850525</v>
          </cell>
        </row>
        <row r="22">
          <cell r="C22">
            <v>0.005241230756230289</v>
          </cell>
        </row>
        <row r="60">
          <cell r="C60">
            <v>0.28946110462989566</v>
          </cell>
        </row>
        <row r="74">
          <cell r="C74">
            <v>0.17117494747373688</v>
          </cell>
        </row>
        <row r="93">
          <cell r="C93">
            <v>3.301661331380098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1.1487626778401818</v>
          </cell>
        </row>
        <row r="22">
          <cell r="C22">
            <v>0.0056378568531969325</v>
          </cell>
        </row>
        <row r="60">
          <cell r="C60">
            <v>0.28659955696437506</v>
          </cell>
        </row>
        <row r="74">
          <cell r="C74">
            <v>0.1368216241192099</v>
          </cell>
        </row>
        <row r="93">
          <cell r="C93">
            <v>3.2279991137491932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1.3696866746722662</v>
          </cell>
        </row>
        <row r="22">
          <cell r="C22">
            <v>0.006976311141932002</v>
          </cell>
        </row>
        <row r="60">
          <cell r="C60">
            <v>0.27758004967423344</v>
          </cell>
        </row>
        <row r="74">
          <cell r="C74">
            <v>0.16376105288346496</v>
          </cell>
        </row>
        <row r="93">
          <cell r="C93">
            <v>3.118499758451979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0.6464548542564027</v>
          </cell>
        </row>
        <row r="22">
          <cell r="C22">
            <v>0.0028534612930782976</v>
          </cell>
        </row>
        <row r="60">
          <cell r="C60">
            <v>0.40370125200567103</v>
          </cell>
        </row>
        <row r="74">
          <cell r="C74">
            <v>0.1545733674374902</v>
          </cell>
        </row>
        <row r="93">
          <cell r="C93">
            <v>3.555505551999525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1.1856197789210023</v>
          </cell>
        </row>
        <row r="22">
          <cell r="C22">
            <v>0.005860856526923814</v>
          </cell>
        </row>
        <row r="60">
          <cell r="C60">
            <v>0.28596468432506933</v>
          </cell>
        </row>
        <row r="74">
          <cell r="C74">
            <v>0.16932555216494846</v>
          </cell>
        </row>
        <row r="93">
          <cell r="C93">
            <v>3.160070120353307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1.14218535964436</v>
          </cell>
        </row>
        <row r="22">
          <cell r="C22">
            <v>0.005602172459570073</v>
          </cell>
        </row>
        <row r="60">
          <cell r="C60">
            <v>0.25458318156315457</v>
          </cell>
        </row>
        <row r="74">
          <cell r="C74">
            <v>0.1618519308026564</v>
          </cell>
        </row>
        <row r="93">
          <cell r="C93">
            <v>3.2887692070167627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1.0749409228867726</v>
          </cell>
        </row>
        <row r="22">
          <cell r="C22">
            <v>0.0052077726868706336</v>
          </cell>
        </row>
        <row r="60">
          <cell r="C60">
            <v>0.2549235355829396</v>
          </cell>
        </row>
        <row r="74">
          <cell r="C74">
            <v>0.16120431161195492</v>
          </cell>
        </row>
        <row r="93">
          <cell r="C93">
            <v>3.2805254360183973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1.405380583846575</v>
          </cell>
        </row>
        <row r="22">
          <cell r="C22">
            <v>0.007198401078698417</v>
          </cell>
        </row>
        <row r="60">
          <cell r="C60">
            <v>0.2829025541343818</v>
          </cell>
        </row>
        <row r="74">
          <cell r="C74">
            <v>0.17547337821599646</v>
          </cell>
        </row>
        <row r="93">
          <cell r="C93">
            <v>3.02920764623674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1.138567549810924</v>
          </cell>
        </row>
        <row r="22">
          <cell r="C22">
            <v>0.007839129294600823</v>
          </cell>
        </row>
        <row r="60">
          <cell r="C60">
            <v>0.36640333059309926</v>
          </cell>
        </row>
        <row r="74">
          <cell r="C74">
            <v>0.10226130445020015</v>
          </cell>
        </row>
        <row r="93">
          <cell r="C93">
            <v>2.3213609667724597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1.149610141639763</v>
          </cell>
        </row>
        <row r="22">
          <cell r="C22">
            <v>0.005648833108556469</v>
          </cell>
        </row>
        <row r="60">
          <cell r="C60">
            <v>0.294654471117633</v>
          </cell>
        </row>
        <row r="74">
          <cell r="C74">
            <v>0.1836</v>
          </cell>
        </row>
        <row r="93">
          <cell r="C93">
            <v>3.1652409935347343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0.6677529948128039</v>
          </cell>
        </row>
        <row r="22">
          <cell r="C22">
            <v>0.002828801386436604</v>
          </cell>
        </row>
        <row r="60">
          <cell r="C60">
            <v>0.4047543074770078</v>
          </cell>
        </row>
        <row r="74">
          <cell r="C74">
            <v>0.15323752846201616</v>
          </cell>
        </row>
        <row r="93">
          <cell r="C93">
            <v>3.377228129991642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0.6670333526351016</v>
          </cell>
        </row>
        <row r="22">
          <cell r="C22">
            <v>0.0028251464153961933</v>
          </cell>
        </row>
        <row r="60">
          <cell r="C60">
            <v>0.40439572073020935</v>
          </cell>
        </row>
        <row r="74">
          <cell r="C74">
            <v>0.15303953692697297</v>
          </cell>
        </row>
        <row r="93">
          <cell r="C93">
            <v>3.3482754034062485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0.4647749652366485</v>
          </cell>
        </row>
        <row r="22">
          <cell r="C22">
            <v>0.0023069048407819777</v>
          </cell>
        </row>
        <row r="33">
          <cell r="C33">
            <v>0.6865397763522949</v>
          </cell>
        </row>
        <row r="50">
          <cell r="C50">
            <v>0.06054611186188889</v>
          </cell>
        </row>
        <row r="60">
          <cell r="C60">
            <v>0.3036384276221287</v>
          </cell>
        </row>
        <row r="74">
          <cell r="C74">
            <v>0.13805783324290108</v>
          </cell>
        </row>
        <row r="93">
          <cell r="C93">
            <v>2.9678915557381407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0.9348180263566004</v>
          </cell>
        </row>
        <row r="22">
          <cell r="C22">
            <v>0.004832210101509864</v>
          </cell>
        </row>
        <row r="33">
          <cell r="C33">
            <v>0.5077875979097943</v>
          </cell>
        </row>
        <row r="50">
          <cell r="C50">
            <v>0.027539517336552376</v>
          </cell>
        </row>
        <row r="60">
          <cell r="C60">
            <v>0.2536539889662152</v>
          </cell>
        </row>
        <row r="74">
          <cell r="C74">
            <v>0.15126842860526352</v>
          </cell>
        </row>
        <row r="93">
          <cell r="C93">
            <v>2.1485877946914527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0.9317070129152115</v>
          </cell>
        </row>
        <row r="22">
          <cell r="C22">
            <v>0.004793244165754431</v>
          </cell>
        </row>
        <row r="33">
          <cell r="C33">
            <v>0.5060995406143257</v>
          </cell>
        </row>
        <row r="60">
          <cell r="C60">
            <v>0.25273449557857386</v>
          </cell>
        </row>
        <row r="74">
          <cell r="C74">
            <v>0.15004863150475742</v>
          </cell>
        </row>
        <row r="93">
          <cell r="C93">
            <v>2.1763928770405245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0.7467546799781316</v>
          </cell>
        </row>
        <row r="22">
          <cell r="C22">
            <v>0.0037410647539756763</v>
          </cell>
        </row>
        <row r="33">
          <cell r="C33">
            <v>0.5199595548583665</v>
          </cell>
        </row>
        <row r="60">
          <cell r="C60">
            <v>0.25478611388074657</v>
          </cell>
        </row>
        <row r="74">
          <cell r="C74">
            <v>0.15011501690205106</v>
          </cell>
        </row>
        <row r="93">
          <cell r="C93">
            <v>2.167780757270923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0.8386566769443374</v>
          </cell>
        </row>
        <row r="22">
          <cell r="C22">
            <v>0.004256676410443261</v>
          </cell>
        </row>
        <row r="33">
          <cell r="C33">
            <v>0.5097928714815347</v>
          </cell>
        </row>
        <row r="60">
          <cell r="C60">
            <v>0.2527643254030901</v>
          </cell>
        </row>
        <row r="74">
          <cell r="C74">
            <v>0.14911512288243253</v>
          </cell>
        </row>
        <row r="93">
          <cell r="C93">
            <v>1.7515433228736146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0.8452156577436777</v>
          </cell>
        </row>
        <row r="22">
          <cell r="C22">
            <v>0.004297101808741488</v>
          </cell>
        </row>
        <row r="33">
          <cell r="C33">
            <v>0.5137792311689684</v>
          </cell>
        </row>
        <row r="60">
          <cell r="C60">
            <v>0.2541142378357365</v>
          </cell>
        </row>
        <row r="74">
          <cell r="C74">
            <v>0.15053126018148166</v>
          </cell>
        </row>
        <row r="93">
          <cell r="C93">
            <v>2.162094320206772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0.9320429709151469</v>
          </cell>
        </row>
        <row r="22">
          <cell r="C22">
            <v>0.004803344140921735</v>
          </cell>
        </row>
        <row r="33">
          <cell r="C33">
            <v>0.517287480011171</v>
          </cell>
        </row>
        <row r="60">
          <cell r="C60">
            <v>0.25633727774794335</v>
          </cell>
        </row>
        <row r="74">
          <cell r="C74">
            <v>0.15363360312429253</v>
          </cell>
        </row>
        <row r="93">
          <cell r="C93">
            <v>2.1774073296451033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1.4035603128041478</v>
          </cell>
        </row>
        <row r="22">
          <cell r="C22">
            <v>0.01009629987430537</v>
          </cell>
        </row>
        <row r="60">
          <cell r="C60">
            <v>0.2341464386418856</v>
          </cell>
        </row>
        <row r="74">
          <cell r="C74">
            <v>0.10541353398058254</v>
          </cell>
        </row>
        <row r="93">
          <cell r="C93">
            <v>3.500931841207181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0.9126062264355767</v>
          </cell>
        </row>
        <row r="22">
          <cell r="C22">
            <v>0.0046820398759668</v>
          </cell>
        </row>
        <row r="33">
          <cell r="C33">
            <v>0.5065017348962517</v>
          </cell>
        </row>
        <row r="60">
          <cell r="C60">
            <v>0.25263113976607693</v>
          </cell>
        </row>
        <row r="74">
          <cell r="C74">
            <v>0.149753720535702</v>
          </cell>
        </row>
        <row r="93">
          <cell r="C93">
            <v>2.151146671453656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0.5843226307603825</v>
          </cell>
        </row>
        <row r="22">
          <cell r="C22">
            <v>0.002858920200608107</v>
          </cell>
        </row>
        <row r="33">
          <cell r="C33">
            <v>0.5299969735371556</v>
          </cell>
        </row>
        <row r="50">
          <cell r="C50">
            <v>0.020794784024182132</v>
          </cell>
        </row>
        <row r="60">
          <cell r="C60">
            <v>0.25588837009835325</v>
          </cell>
        </row>
        <row r="74">
          <cell r="C74">
            <v>0.10433285327343596</v>
          </cell>
        </row>
        <row r="93">
          <cell r="C93">
            <v>1.6235141447113284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0.8654061372576204</v>
          </cell>
        </row>
        <row r="22">
          <cell r="C22">
            <v>0.0044614052261711095</v>
          </cell>
        </row>
        <row r="33">
          <cell r="C33">
            <v>0.5674820606724397</v>
          </cell>
        </row>
        <row r="50">
          <cell r="C50">
            <v>0.022249296246151875</v>
          </cell>
        </row>
        <row r="60">
          <cell r="C60">
            <v>0.2718867957789126</v>
          </cell>
        </row>
        <row r="74">
          <cell r="C74">
            <v>0.12139000366461904</v>
          </cell>
        </row>
        <row r="93">
          <cell r="C93">
            <v>1.675241859629471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1.32629176332872</v>
          </cell>
        </row>
        <row r="22">
          <cell r="C22">
            <v>0.007302326510607899</v>
          </cell>
        </row>
        <row r="33">
          <cell r="C33">
            <v>0.5733725966885435</v>
          </cell>
        </row>
        <row r="50">
          <cell r="C50">
            <v>0.021734680119309655</v>
          </cell>
        </row>
        <row r="60">
          <cell r="C60">
            <v>0.28109298994931536</v>
          </cell>
        </row>
        <row r="74">
          <cell r="C74">
            <v>0.12438076572470375</v>
          </cell>
        </row>
        <row r="93">
          <cell r="C93">
            <v>1.6891022999721912</v>
          </cell>
        </row>
      </sheetData>
    </sheetDataSet>
  </externalBook>
</externalLink>
</file>

<file path=xl/externalLinks/externalLink1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0.9621322977257568</v>
          </cell>
        </row>
        <row r="22">
          <cell r="C22">
            <v>0.005121871175012969</v>
          </cell>
        </row>
        <row r="33">
          <cell r="C33">
            <v>0.5946875106787773</v>
          </cell>
        </row>
        <row r="50">
          <cell r="C50">
            <v>0.025001128687867174</v>
          </cell>
        </row>
        <row r="60">
          <cell r="C60">
            <v>0.28398022450895566</v>
          </cell>
        </row>
        <row r="74">
          <cell r="C74">
            <v>0.12373317044891238</v>
          </cell>
        </row>
        <row r="93">
          <cell r="C93">
            <v>1.8432546376226204</v>
          </cell>
        </row>
      </sheetData>
    </sheetDataSet>
  </externalBook>
</externalLink>
</file>

<file path=xl/externalLinks/externalLink1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0.9637111621948009</v>
          </cell>
        </row>
        <row r="22">
          <cell r="C22">
            <v>0.005065263441023273</v>
          </cell>
        </row>
        <row r="33">
          <cell r="C33">
            <v>0.6054414919238525</v>
          </cell>
        </row>
        <row r="50">
          <cell r="C50">
            <v>0.025458010519357897</v>
          </cell>
        </row>
        <row r="60">
          <cell r="C60">
            <v>0.28587608798003755</v>
          </cell>
        </row>
        <row r="74">
          <cell r="C74">
            <v>0.12337278880081345</v>
          </cell>
        </row>
        <row r="93">
          <cell r="C93">
            <v>1.7057507752425745</v>
          </cell>
        </row>
      </sheetData>
    </sheetDataSet>
  </externalBook>
</externalLink>
</file>

<file path=xl/externalLinks/externalLink1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0.6928473751696685</v>
          </cell>
        </row>
        <row r="22">
          <cell r="C22">
            <v>0.003465602792839547</v>
          </cell>
        </row>
        <row r="33">
          <cell r="C33">
            <v>0.5482100732985421</v>
          </cell>
        </row>
        <row r="50">
          <cell r="C50">
            <v>0.020427715718501733</v>
          </cell>
        </row>
        <row r="60">
          <cell r="C60">
            <v>0.26313625589031425</v>
          </cell>
        </row>
        <row r="74">
          <cell r="C74">
            <v>0.1137777977010022</v>
          </cell>
        </row>
        <row r="93">
          <cell r="C93">
            <v>1.6435768417677763</v>
          </cell>
        </row>
      </sheetData>
    </sheetDataSet>
  </externalBook>
</externalLink>
</file>

<file path=xl/externalLinks/externalLink1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0.8764552885987643</v>
          </cell>
        </row>
        <row r="22">
          <cell r="C22">
            <v>0.004524839009342066</v>
          </cell>
        </row>
        <row r="33">
          <cell r="C33">
            <v>0.5669602370668088</v>
          </cell>
        </row>
        <row r="50">
          <cell r="C50">
            <v>0.017980290187305056</v>
          </cell>
        </row>
        <row r="60">
          <cell r="C60">
            <v>0.2718716002394954</v>
          </cell>
        </row>
        <row r="74">
          <cell r="C74">
            <v>0.1521219961905709</v>
          </cell>
        </row>
        <row r="93">
          <cell r="C93">
            <v>1.6329758461909494</v>
          </cell>
        </row>
      </sheetData>
    </sheetDataSet>
  </externalBook>
</externalLink>
</file>

<file path=xl/externalLinks/externalLink1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0.8908616040451903</v>
          </cell>
        </row>
        <row r="22">
          <cell r="C22">
            <v>0.004612254580532893</v>
          </cell>
        </row>
        <row r="33">
          <cell r="C33">
            <v>0.5685944272178671</v>
          </cell>
        </row>
        <row r="50">
          <cell r="C50">
            <v>0.021573260880429223</v>
          </cell>
        </row>
        <row r="60">
          <cell r="C60">
            <v>0.27266968514184664</v>
          </cell>
        </row>
        <row r="74">
          <cell r="C74">
            <v>0.15299337</v>
          </cell>
        </row>
        <row r="93">
          <cell r="C93">
            <v>1.6723741428850722</v>
          </cell>
        </row>
      </sheetData>
    </sheetDataSet>
  </externalBook>
</externalLink>
</file>

<file path=xl/externalLinks/externalLink1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0.849908952719471</v>
          </cell>
        </row>
        <row r="22">
          <cell r="C22">
            <v>0.004377059857782984</v>
          </cell>
        </row>
        <row r="33">
          <cell r="C33">
            <v>0.5730195194476359</v>
          </cell>
        </row>
        <row r="50">
          <cell r="C50">
            <v>0.021355875879186397</v>
          </cell>
        </row>
        <row r="60">
          <cell r="C60">
            <v>0.2734936287392065</v>
          </cell>
        </row>
        <row r="74">
          <cell r="C74">
            <v>0.15337152667044682</v>
          </cell>
        </row>
        <row r="93">
          <cell r="C93">
            <v>1.6767712704811366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0.9583440079078727</v>
          </cell>
        </row>
        <row r="22">
          <cell r="C22">
            <v>0.00637749236255087</v>
          </cell>
        </row>
        <row r="60">
          <cell r="C60">
            <v>0.41132864396367047</v>
          </cell>
        </row>
        <row r="74">
          <cell r="C74">
            <v>0.12388334288286812</v>
          </cell>
        </row>
        <row r="93">
          <cell r="C93">
            <v>4.09966397403977</v>
          </cell>
        </row>
      </sheetData>
    </sheetDataSet>
  </externalBook>
</externalLink>
</file>

<file path=xl/externalLinks/externalLink1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0.7561179356231202</v>
          </cell>
        </row>
        <row r="22">
          <cell r="C22">
            <v>0.0037947827722106735</v>
          </cell>
        </row>
        <row r="33">
          <cell r="C33">
            <v>0.5027137701576898</v>
          </cell>
        </row>
        <row r="50">
          <cell r="C50">
            <v>0.02142624375750938</v>
          </cell>
        </row>
        <row r="60">
          <cell r="C60">
            <v>0.24974012076665392</v>
          </cell>
        </row>
        <row r="74">
          <cell r="C74">
            <v>0.12689210101318507</v>
          </cell>
        </row>
        <row r="93">
          <cell r="C93">
            <v>1.617589447952262</v>
          </cell>
        </row>
      </sheetData>
    </sheetDataSet>
  </externalBook>
</externalLink>
</file>

<file path=xl/externalLinks/externalLink1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0.8900513251273102</v>
          </cell>
        </row>
        <row r="22">
          <cell r="C22">
            <v>0.004622874425051489</v>
          </cell>
        </row>
        <row r="33">
          <cell r="C33">
            <v>0.5944980090892218</v>
          </cell>
        </row>
        <row r="50">
          <cell r="C50">
            <v>0.02092361442634412</v>
          </cell>
        </row>
        <row r="60">
          <cell r="C60">
            <v>0.28107305424125284</v>
          </cell>
        </row>
        <row r="74">
          <cell r="C74">
            <v>0.13890837366945433</v>
          </cell>
        </row>
        <row r="93">
          <cell r="C93">
            <v>1.654289854854187</v>
          </cell>
        </row>
      </sheetData>
    </sheetDataSet>
  </externalBook>
</externalLink>
</file>

<file path=xl/externalLinks/externalLink1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0.8211975086410097</v>
          </cell>
        </row>
        <row r="22">
          <cell r="C22">
            <v>0.004238884180224137</v>
          </cell>
        </row>
        <row r="33">
          <cell r="C33">
            <v>0.6206830487873661</v>
          </cell>
        </row>
        <row r="50">
          <cell r="C50">
            <v>0.021757029884427077</v>
          </cell>
        </row>
        <row r="60">
          <cell r="C60">
            <v>0.2884882224469829</v>
          </cell>
        </row>
        <row r="74">
          <cell r="C74">
            <v>0.12353953146681904</v>
          </cell>
        </row>
        <row r="93">
          <cell r="C93">
            <v>1.689381493880949</v>
          </cell>
        </row>
      </sheetData>
    </sheetDataSet>
  </externalBook>
</externalLink>
</file>

<file path=xl/externalLinks/externalLink1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0.9410503023509423</v>
          </cell>
        </row>
        <row r="22">
          <cell r="C22">
            <v>0.004905192318742715</v>
          </cell>
        </row>
        <row r="33">
          <cell r="C33">
            <v>0.5666267669075902</v>
          </cell>
        </row>
        <row r="50">
          <cell r="C50">
            <v>0.021718625306723405</v>
          </cell>
        </row>
        <row r="60">
          <cell r="C60">
            <v>0.27276093302689475</v>
          </cell>
        </row>
        <row r="74">
          <cell r="C74">
            <v>0.15350040101209309</v>
          </cell>
        </row>
        <row r="93">
          <cell r="C93">
            <v>1.6654011227552297</v>
          </cell>
        </row>
      </sheetData>
    </sheetDataSet>
  </externalBook>
</externalLink>
</file>

<file path=xl/externalLinks/externalLink1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0.8821355399399436</v>
          </cell>
        </row>
        <row r="22">
          <cell r="C22">
            <v>0.004519165003810753</v>
          </cell>
        </row>
        <row r="33">
          <cell r="C33">
            <v>0.21687934546168922</v>
          </cell>
        </row>
        <row r="50">
          <cell r="C50">
            <v>0.019225253761206738</v>
          </cell>
        </row>
        <row r="60">
          <cell r="C60">
            <v>0.13686203559735358</v>
          </cell>
        </row>
        <row r="74">
          <cell r="C74">
            <v>0.13783979392532625</v>
          </cell>
        </row>
        <row r="93">
          <cell r="C93">
            <v>1.7214130205068312</v>
          </cell>
        </row>
      </sheetData>
    </sheetDataSet>
  </externalBook>
</externalLink>
</file>

<file path=xl/externalLinks/externalLink1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1.5351977190537076</v>
          </cell>
        </row>
        <row r="22">
          <cell r="C22">
            <v>0.011260212631164657</v>
          </cell>
        </row>
        <row r="60">
          <cell r="C60">
            <v>0.26868676958583326</v>
          </cell>
        </row>
        <row r="74">
          <cell r="C74">
            <v>0.13608489713384092</v>
          </cell>
        </row>
        <row r="93">
          <cell r="C93">
            <v>2.525668494561531</v>
          </cell>
        </row>
      </sheetData>
    </sheetDataSet>
  </externalBook>
</externalLink>
</file>

<file path=xl/externalLinks/externalLink1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1.788272778313895</v>
          </cell>
        </row>
        <row r="22">
          <cell r="C22">
            <v>0.013538498382627535</v>
          </cell>
        </row>
        <row r="60">
          <cell r="C60">
            <v>0.2407018456249297</v>
          </cell>
        </row>
        <row r="74">
          <cell r="C74">
            <v>0.11329170731707318</v>
          </cell>
        </row>
        <row r="93">
          <cell r="C93">
            <v>2.636353454335602</v>
          </cell>
        </row>
      </sheetData>
    </sheetDataSet>
  </externalBook>
</externalLink>
</file>

<file path=xl/externalLinks/externalLink1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0.8516366454097094</v>
          </cell>
        </row>
        <row r="22">
          <cell r="C22">
            <v>0.00438344106439506</v>
          </cell>
        </row>
        <row r="33">
          <cell r="C33">
            <v>0.570169324413559</v>
          </cell>
        </row>
        <row r="50">
          <cell r="C50">
            <v>0.022355165182618205</v>
          </cell>
        </row>
        <row r="60">
          <cell r="C60">
            <v>0.2725543247063223</v>
          </cell>
        </row>
        <row r="74">
          <cell r="C74">
            <v>0.12177082348103219</v>
          </cell>
        </row>
        <row r="93">
          <cell r="C93">
            <v>1.6789873305116525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0.40551645990384966</v>
          </cell>
        </row>
        <row r="22">
          <cell r="C22">
            <v>0.0023577792617227797</v>
          </cell>
        </row>
        <row r="60">
          <cell r="C60">
            <v>0.2679131324172201</v>
          </cell>
        </row>
        <row r="74">
          <cell r="C74">
            <v>0.12321433921302577</v>
          </cell>
        </row>
        <row r="93">
          <cell r="C93">
            <v>4.0313455041194395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0.2841595302335641</v>
          </cell>
        </row>
        <row r="22">
          <cell r="C22">
            <v>0.0016158595889845004</v>
          </cell>
        </row>
        <row r="50">
          <cell r="C50">
            <v>0.053243868256969445</v>
          </cell>
        </row>
        <row r="60">
          <cell r="C60">
            <v>0.30972099994584873</v>
          </cell>
        </row>
        <row r="74">
          <cell r="C74">
            <v>0.06745858392564243</v>
          </cell>
        </row>
        <row r="93">
          <cell r="C93">
            <v>3.1485511554966807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0.7864563947443549</v>
          </cell>
        </row>
        <row r="22">
          <cell r="C22">
            <v>0.005044014055244991</v>
          </cell>
        </row>
        <row r="60">
          <cell r="C60">
            <v>0.37956679940505883</v>
          </cell>
        </row>
        <row r="74">
          <cell r="C74">
            <v>0.12902666666666668</v>
          </cell>
        </row>
        <row r="93">
          <cell r="C93">
            <v>3.8419112515586153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0.6279289879991006</v>
          </cell>
        </row>
        <row r="22">
          <cell r="C22">
            <v>0.0038772724001567152</v>
          </cell>
        </row>
        <row r="60">
          <cell r="C60">
            <v>0.4206229931997415</v>
          </cell>
        </row>
        <row r="74">
          <cell r="C74">
            <v>0.13055550289335907</v>
          </cell>
        </row>
        <row r="93">
          <cell r="C93">
            <v>4.235321923635742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0.7995746772437308</v>
          </cell>
        </row>
        <row r="22">
          <cell r="C22">
            <v>0.005146164994373194</v>
          </cell>
        </row>
        <row r="60">
          <cell r="C60">
            <v>0.38481575669491436</v>
          </cell>
        </row>
        <row r="74">
          <cell r="C74">
            <v>0.14626633736725117</v>
          </cell>
        </row>
        <row r="93">
          <cell r="C93">
            <v>3.8769841868152284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0.7103472172963222</v>
          </cell>
        </row>
        <row r="22">
          <cell r="C22">
            <v>0.004476662523873569</v>
          </cell>
        </row>
        <row r="60">
          <cell r="C60">
            <v>0.3960564103082166</v>
          </cell>
        </row>
        <row r="74">
          <cell r="C74">
            <v>0.13611061287027582</v>
          </cell>
        </row>
        <row r="93">
          <cell r="C93">
            <v>3.992751869846784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0.7458871139945865</v>
          </cell>
        </row>
        <row r="22">
          <cell r="C22">
            <v>0.004740959762125144</v>
          </cell>
        </row>
        <row r="60">
          <cell r="C60">
            <v>0.40453775828818384</v>
          </cell>
        </row>
        <row r="74">
          <cell r="C74">
            <v>0.14045037154150197</v>
          </cell>
        </row>
        <row r="93">
          <cell r="C93">
            <v>4.075303840744802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0.8672238753323035</v>
          </cell>
        </row>
        <row r="22">
          <cell r="C22">
            <v>0.0056652588532400934</v>
          </cell>
        </row>
        <row r="60">
          <cell r="C60">
            <v>0.41174405317338775</v>
          </cell>
        </row>
        <row r="74">
          <cell r="C74">
            <v>0.14491820554649268</v>
          </cell>
        </row>
        <row r="93">
          <cell r="C93">
            <v>4.140462472735904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0.7057847080035892</v>
          </cell>
        </row>
        <row r="22">
          <cell r="C22">
            <v>0.004445515963368306</v>
          </cell>
        </row>
        <row r="60">
          <cell r="C60">
            <v>0.41427465111195055</v>
          </cell>
        </row>
        <row r="74">
          <cell r="C74">
            <v>0.14468218241042347</v>
          </cell>
        </row>
        <row r="93">
          <cell r="C93">
            <v>4.175942700219442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0.635114145067127</v>
          </cell>
        </row>
        <row r="22">
          <cell r="C22">
            <v>0.003928347519560767</v>
          </cell>
        </row>
        <row r="60">
          <cell r="C60">
            <v>0.38014178935270876</v>
          </cell>
        </row>
        <row r="74">
          <cell r="C74">
            <v>0.12785060206284482</v>
          </cell>
        </row>
        <row r="93">
          <cell r="C93">
            <v>3.8385947218189824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0.793774243285752</v>
          </cell>
        </row>
        <row r="22">
          <cell r="C22">
            <v>0.005101677599582906</v>
          </cell>
        </row>
        <row r="60">
          <cell r="C60">
            <v>0.29662923932075125</v>
          </cell>
        </row>
        <row r="74">
          <cell r="C74">
            <v>0.14331697450616243</v>
          </cell>
        </row>
        <row r="93">
          <cell r="C93">
            <v>3.0024099921632432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0.6497140661559071</v>
          </cell>
        </row>
        <row r="22">
          <cell r="C22">
            <v>0.004033813007154886</v>
          </cell>
        </row>
        <row r="60">
          <cell r="C60">
            <v>0.38709502360102244</v>
          </cell>
        </row>
        <row r="74">
          <cell r="C74">
            <v>0.1312830443349754</v>
          </cell>
        </row>
        <row r="93">
          <cell r="C93">
            <v>3.9083860966874866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1.02836303072152</v>
          </cell>
        </row>
        <row r="22">
          <cell r="C22">
            <v>0.006934021394274327</v>
          </cell>
        </row>
        <row r="60">
          <cell r="C60">
            <v>0.3783863809752778</v>
          </cell>
        </row>
        <row r="74">
          <cell r="C74">
            <v>0.09336127201565558</v>
          </cell>
        </row>
        <row r="93">
          <cell r="C93">
            <v>3.1322650201918734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0.8206008918996063</v>
          </cell>
        </row>
        <row r="22">
          <cell r="C22">
            <v>0.005305140810006496</v>
          </cell>
        </row>
        <row r="60">
          <cell r="C60">
            <v>0.39847638872163677</v>
          </cell>
        </row>
        <row r="74">
          <cell r="C74">
            <v>0.13825720066403818</v>
          </cell>
        </row>
        <row r="93">
          <cell r="C93">
            <v>4.01050750886686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0.9979647548360371</v>
          </cell>
        </row>
        <row r="22">
          <cell r="C22">
            <v>0.006695945246070879</v>
          </cell>
        </row>
        <row r="60">
          <cell r="C60">
            <v>0.4089249496129245</v>
          </cell>
        </row>
        <row r="74">
          <cell r="C74">
            <v>0.133892295170917</v>
          </cell>
        </row>
        <row r="93">
          <cell r="C93">
            <v>4.099869255346103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0.6743896223712034</v>
          </cell>
        </row>
        <row r="22">
          <cell r="C22">
            <v>0.004210433401006267</v>
          </cell>
        </row>
        <row r="60">
          <cell r="C60">
            <v>0.3584758102755267</v>
          </cell>
        </row>
        <row r="74">
          <cell r="C74">
            <v>0.11655250184501845</v>
          </cell>
        </row>
        <row r="93">
          <cell r="C93">
            <v>3.681427204920423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0.6010115133685047</v>
          </cell>
        </row>
        <row r="22">
          <cell r="C22">
            <v>0.003682425945413968</v>
          </cell>
        </row>
        <row r="60">
          <cell r="C60">
            <v>0.3366667461858199</v>
          </cell>
        </row>
        <row r="74">
          <cell r="C74">
            <v>0.10563788628762541</v>
          </cell>
        </row>
        <row r="93">
          <cell r="C93">
            <v>3.4626861776879116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0.5578570171702747</v>
          </cell>
        </row>
        <row r="22">
          <cell r="C22">
            <v>0.0033977260054537414</v>
          </cell>
        </row>
        <row r="50">
          <cell r="C50">
            <v>0.017580750113892554</v>
          </cell>
        </row>
        <row r="60">
          <cell r="C60">
            <v>0.3005368406878137</v>
          </cell>
        </row>
        <row r="74">
          <cell r="C74">
            <v>0.12177651413189772</v>
          </cell>
        </row>
        <row r="93">
          <cell r="C93">
            <v>2.653295190542032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0.48391646663503</v>
          </cell>
        </row>
        <row r="22">
          <cell r="C22">
            <v>0.0028939205122181172</v>
          </cell>
        </row>
        <row r="50">
          <cell r="C50">
            <v>0.020235980720054104</v>
          </cell>
        </row>
        <row r="60">
          <cell r="C60">
            <v>0.3268485114594286</v>
          </cell>
        </row>
        <row r="74">
          <cell r="C74">
            <v>0.13759465213534408</v>
          </cell>
        </row>
        <row r="93">
          <cell r="C93">
            <v>2.876185589094633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0.6624504470903008</v>
          </cell>
        </row>
        <row r="22">
          <cell r="C22">
            <v>0.004125976727350398</v>
          </cell>
        </row>
        <row r="60">
          <cell r="C60">
            <v>0.2928034421950086</v>
          </cell>
        </row>
        <row r="74">
          <cell r="C74">
            <v>0.1320150513782417</v>
          </cell>
        </row>
        <row r="93">
          <cell r="C93">
            <v>2.9234498199053447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0.9376655280658299</v>
          </cell>
        </row>
        <row r="22">
          <cell r="C22">
            <v>0.006215607819272767</v>
          </cell>
        </row>
        <row r="60">
          <cell r="C60">
            <v>0.24786040157486697</v>
          </cell>
        </row>
        <row r="74">
          <cell r="C74">
            <v>0.13635435149654646</v>
          </cell>
        </row>
        <row r="93">
          <cell r="C93">
            <v>2.6890281543198826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0.7627912432425168</v>
          </cell>
        </row>
        <row r="22">
          <cell r="C22">
            <v>0.004865580155028645</v>
          </cell>
        </row>
        <row r="60">
          <cell r="C60">
            <v>0.2898297023024879</v>
          </cell>
        </row>
        <row r="74">
          <cell r="C74">
            <v>0.1281264319325004</v>
          </cell>
        </row>
        <row r="93">
          <cell r="C93">
            <v>2.928729126204323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0.8851239614010854</v>
          </cell>
        </row>
        <row r="22">
          <cell r="C22">
            <v>0.005857438468461447</v>
          </cell>
        </row>
        <row r="50">
          <cell r="C50">
            <v>0.04391364148028383</v>
          </cell>
        </row>
        <row r="60">
          <cell r="C60">
            <v>0.2469425467523491</v>
          </cell>
        </row>
        <row r="74">
          <cell r="C74">
            <v>0.135350218384967</v>
          </cell>
        </row>
        <row r="93">
          <cell r="C93">
            <v>2.678766572889342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0.8846182393620908</v>
          </cell>
        </row>
        <row r="22">
          <cell r="C22">
            <v>0.005798685911863339</v>
          </cell>
        </row>
        <row r="60">
          <cell r="C60">
            <v>0.24626217161877698</v>
          </cell>
        </row>
        <row r="74">
          <cell r="C74">
            <v>0.1339925991100832</v>
          </cell>
        </row>
        <row r="93">
          <cell r="C93">
            <v>2.668702317339148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0.781315491319615</v>
          </cell>
        </row>
        <row r="22">
          <cell r="C22">
            <v>0.005165684622608787</v>
          </cell>
        </row>
        <row r="50">
          <cell r="C50">
            <v>0.04291205193319561</v>
          </cell>
        </row>
        <row r="60">
          <cell r="C60">
            <v>0.3471295454593794</v>
          </cell>
        </row>
        <row r="74">
          <cell r="C74">
            <v>0.13213901876688897</v>
          </cell>
        </row>
        <row r="93">
          <cell r="C93">
            <v>2.660591873090688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1.109511572220636</v>
          </cell>
        </row>
        <row r="22">
          <cell r="C22">
            <v>0.0076037027587029194</v>
          </cell>
        </row>
        <row r="60">
          <cell r="C60">
            <v>0.39869027526546336</v>
          </cell>
        </row>
        <row r="74">
          <cell r="C74">
            <v>0.1301495253164557</v>
          </cell>
        </row>
        <row r="93">
          <cell r="C93">
            <v>3.9927907393734188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0.8329201885105685</v>
          </cell>
        </row>
        <row r="22">
          <cell r="C22">
            <v>0.00558196030559711</v>
          </cell>
        </row>
        <row r="60">
          <cell r="C60">
            <v>0.4942041828652967</v>
          </cell>
        </row>
        <row r="74">
          <cell r="C74">
            <v>0.13384889697370597</v>
          </cell>
        </row>
        <row r="93">
          <cell r="C93">
            <v>2.913498721734837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1.0135622348941151</v>
          </cell>
        </row>
        <row r="22">
          <cell r="C22">
            <v>0.0068210722588865</v>
          </cell>
        </row>
        <row r="60">
          <cell r="C60">
            <v>0.24134631091378383</v>
          </cell>
        </row>
        <row r="74">
          <cell r="C74">
            <v>0.1313477476589453</v>
          </cell>
        </row>
        <row r="93">
          <cell r="C93">
            <v>2.6127254465239407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0.5654855658136383</v>
          </cell>
        </row>
        <row r="22">
          <cell r="C22">
            <v>0.0034346436022552594</v>
          </cell>
        </row>
        <row r="60">
          <cell r="C60">
            <v>0.2847322288877075</v>
          </cell>
        </row>
        <row r="74">
          <cell r="C74">
            <v>0.11859243992606286</v>
          </cell>
        </row>
        <row r="93">
          <cell r="C93">
            <v>2.8911585025489943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0.414476149986426</v>
          </cell>
        </row>
        <row r="22">
          <cell r="C22">
            <v>0.0024270841165490173</v>
          </cell>
        </row>
        <row r="50">
          <cell r="C50">
            <v>0.016294269704787576</v>
          </cell>
        </row>
        <row r="60">
          <cell r="C60">
            <v>0.28325807896240845</v>
          </cell>
        </row>
        <row r="74">
          <cell r="C74">
            <v>0.1202918756930085</v>
          </cell>
        </row>
        <row r="93">
          <cell r="C93">
            <v>2.6115798993133232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0.6844916829933587</v>
          </cell>
        </row>
        <row r="22">
          <cell r="C22">
            <v>0.0043198826092992965</v>
          </cell>
        </row>
        <row r="50">
          <cell r="C50">
            <v>0.03108046765081026</v>
          </cell>
        </row>
        <row r="60">
          <cell r="C60">
            <v>0.3009320385238098</v>
          </cell>
        </row>
        <row r="74">
          <cell r="C74">
            <v>0.13864067831449126</v>
          </cell>
        </row>
        <row r="93">
          <cell r="C93">
            <v>3.053750009612027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0.45771221416075336</v>
          </cell>
        </row>
        <row r="22">
          <cell r="C22">
            <v>0.0027003970481036103</v>
          </cell>
        </row>
        <row r="60">
          <cell r="C60">
            <v>0.28190048074281593</v>
          </cell>
        </row>
        <row r="74">
          <cell r="C74">
            <v>0.11980955924783604</v>
          </cell>
        </row>
        <row r="93">
          <cell r="C93">
            <v>2.3947952299174653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0.5093293400967988</v>
          </cell>
        </row>
        <row r="22">
          <cell r="C22">
            <v>0.003060506348603775</v>
          </cell>
        </row>
        <row r="50">
          <cell r="C50">
            <v>0.015541349684858744</v>
          </cell>
        </row>
        <row r="60">
          <cell r="C60">
            <v>0.27732660887387556</v>
          </cell>
        </row>
        <row r="74">
          <cell r="C74">
            <v>0.11777074621026895</v>
          </cell>
        </row>
        <row r="93">
          <cell r="C93">
            <v>2.3528806658497987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0.5424643882311944</v>
          </cell>
        </row>
        <row r="22">
          <cell r="C22">
            <v>0.0032858727687328226</v>
          </cell>
        </row>
        <row r="50">
          <cell r="C50">
            <v>0.016000366965297892</v>
          </cell>
        </row>
        <row r="60">
          <cell r="C60">
            <v>0.28290373815288977</v>
          </cell>
        </row>
        <row r="74">
          <cell r="C74">
            <v>0.09418358592267011</v>
          </cell>
        </row>
        <row r="93">
          <cell r="C93">
            <v>2.3887644158433012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0.5441695267846987</v>
          </cell>
        </row>
        <row r="22">
          <cell r="C22">
            <v>0.003302270970027445</v>
          </cell>
        </row>
        <row r="50">
          <cell r="C50">
            <v>0.018822205904423146</v>
          </cell>
        </row>
        <row r="60">
          <cell r="C60">
            <v>0.31353033320941953</v>
          </cell>
        </row>
        <row r="74">
          <cell r="C74">
            <v>0.11100047375221324</v>
          </cell>
        </row>
        <row r="93">
          <cell r="C93">
            <v>3.1063231320495124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0.5534356049850515</v>
          </cell>
        </row>
        <row r="22">
          <cell r="C22">
            <v>0.0033608440051677286</v>
          </cell>
        </row>
        <row r="50">
          <cell r="C50">
            <v>0.015271493702840956</v>
          </cell>
        </row>
        <row r="60">
          <cell r="C60">
            <v>0.27533048993155157</v>
          </cell>
        </row>
        <row r="74">
          <cell r="C74">
            <v>0.09012440602234094</v>
          </cell>
        </row>
        <row r="93">
          <cell r="C93">
            <v>2.7380911144412443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0.6823036856886744</v>
          </cell>
        </row>
        <row r="22">
          <cell r="C22">
            <v>0.004270349135951367</v>
          </cell>
        </row>
        <row r="60">
          <cell r="C60">
            <v>0.3545190344576304</v>
          </cell>
        </row>
        <row r="74">
          <cell r="C74">
            <v>0.13202815934864787</v>
          </cell>
        </row>
        <row r="93">
          <cell r="C93">
            <v>3.572508710179742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0.7891632254175603</v>
          </cell>
        </row>
        <row r="22">
          <cell r="C22">
            <v>0.0050711574772153685</v>
          </cell>
        </row>
        <row r="60">
          <cell r="C60">
            <v>0.28763892470808317</v>
          </cell>
        </row>
        <row r="74">
          <cell r="C74">
            <v>0.1714848336657873</v>
          </cell>
        </row>
        <row r="93">
          <cell r="C93">
            <v>2.9208984765609842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1.2312841154124865</v>
          </cell>
        </row>
        <row r="22">
          <cell r="C22">
            <v>0.008624089818926425</v>
          </cell>
        </row>
        <row r="60">
          <cell r="C60">
            <v>0.2484758696197033</v>
          </cell>
        </row>
        <row r="74">
          <cell r="C74">
            <v>0.14622248558277343</v>
          </cell>
        </row>
        <row r="93">
          <cell r="C93">
            <v>2.622186617805948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0.7132476380249462</v>
          </cell>
        </row>
        <row r="22">
          <cell r="C22">
            <v>0.004503468734107827</v>
          </cell>
        </row>
        <row r="60">
          <cell r="C60">
            <v>0.2901658436207605</v>
          </cell>
        </row>
        <row r="74">
          <cell r="C74">
            <v>0.17248091901949683</v>
          </cell>
        </row>
        <row r="93">
          <cell r="C93">
            <v>2.95066189391747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1.4592884488460478</v>
          </cell>
        </row>
        <row r="22">
          <cell r="C22">
            <v>0.010596388597305858</v>
          </cell>
        </row>
        <row r="60">
          <cell r="C60">
            <v>0.27953079523323465</v>
          </cell>
        </row>
        <row r="74">
          <cell r="C74">
            <v>0.1728388734860645</v>
          </cell>
        </row>
        <row r="93">
          <cell r="C93">
            <v>2.811297086171579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1.4652216532034426</v>
          </cell>
        </row>
        <row r="22">
          <cell r="C22">
            <v>0.010648702374230675</v>
          </cell>
        </row>
        <row r="60">
          <cell r="C60">
            <v>0.280371698506271</v>
          </cell>
        </row>
        <row r="74">
          <cell r="C74">
            <v>0.17369216932251444</v>
          </cell>
        </row>
        <row r="93">
          <cell r="C93">
            <v>2.8199706199078767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1.2972419353411515</v>
          </cell>
        </row>
        <row r="22">
          <cell r="C22">
            <v>0.009189731115361179</v>
          </cell>
        </row>
        <row r="60">
          <cell r="C60">
            <v>0.27823222479244714</v>
          </cell>
        </row>
        <row r="74">
          <cell r="C74">
            <v>0.16988069034756417</v>
          </cell>
        </row>
        <row r="93">
          <cell r="C93">
            <v>2.803959466620287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2.0651246893414905</v>
          </cell>
        </row>
        <row r="22">
          <cell r="C22">
            <v>0.016110205817014372</v>
          </cell>
        </row>
        <row r="60">
          <cell r="C60">
            <v>0.24908122880986056</v>
          </cell>
        </row>
        <row r="74">
          <cell r="C74">
            <v>0.1544210755692136</v>
          </cell>
        </row>
        <row r="93">
          <cell r="C93">
            <v>2.6186106392521173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1.3724493931057706</v>
          </cell>
        </row>
        <row r="22">
          <cell r="C22">
            <v>0.009840100695114198</v>
          </cell>
        </row>
        <row r="60">
          <cell r="C60">
            <v>0.28385738946926325</v>
          </cell>
        </row>
        <row r="74">
          <cell r="C74">
            <v>0.1825553577621084</v>
          </cell>
        </row>
        <row r="93">
          <cell r="C93">
            <v>2.846563421360173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0.8179879916132782</v>
          </cell>
        </row>
        <row r="22">
          <cell r="C22">
            <v>0.005283764697273153</v>
          </cell>
        </row>
        <row r="60">
          <cell r="C60">
            <v>0.3470934762743735</v>
          </cell>
        </row>
        <row r="74">
          <cell r="C74">
            <v>0.1294681608212147</v>
          </cell>
        </row>
        <row r="93">
          <cell r="C93">
            <v>3.2144296852649297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0.7030694015008504</v>
          </cell>
        </row>
        <row r="22">
          <cell r="C22">
            <v>0.004422607090538947</v>
          </cell>
        </row>
        <row r="60">
          <cell r="C60">
            <v>0.4247137956566344</v>
          </cell>
        </row>
        <row r="74">
          <cell r="C74">
            <v>0.13293656565656567</v>
          </cell>
        </row>
        <row r="93">
          <cell r="C93">
            <v>4.267557839148723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1.0879109668688338</v>
          </cell>
        </row>
        <row r="22">
          <cell r="C22">
            <v>0.007423594454428803</v>
          </cell>
        </row>
        <row r="60">
          <cell r="C60">
            <v>0.39196751468055496</v>
          </cell>
        </row>
        <row r="74">
          <cell r="C74">
            <v>0.11690134912461381</v>
          </cell>
        </row>
        <row r="93">
          <cell r="C93">
            <v>3.9155064686268237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0.9467998466203008</v>
          </cell>
        </row>
        <row r="22">
          <cell r="C22">
            <v>0.006283205510159421</v>
          </cell>
        </row>
        <row r="60">
          <cell r="C60">
            <v>0.3483902680591439</v>
          </cell>
        </row>
        <row r="74">
          <cell r="C74">
            <v>0.10849884871275674</v>
          </cell>
        </row>
        <row r="93">
          <cell r="C93">
            <v>3.550544343426187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0.9565863870539824</v>
          </cell>
        </row>
        <row r="22">
          <cell r="C22">
            <v>0.006367483958526894</v>
          </cell>
        </row>
        <row r="60">
          <cell r="C60">
            <v>0.29015002780785526</v>
          </cell>
        </row>
        <row r="74">
          <cell r="C74">
            <v>0.1471360474360673</v>
          </cell>
        </row>
        <row r="93">
          <cell r="C93">
            <v>2.927445611651853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1.638914672552579</v>
          </cell>
        </row>
        <row r="22">
          <cell r="C22">
            <v>0.012190288748531997</v>
          </cell>
        </row>
        <row r="60">
          <cell r="C60">
            <v>0.2831593074538397</v>
          </cell>
        </row>
        <row r="74">
          <cell r="C74">
            <v>0.151550347129506</v>
          </cell>
        </row>
        <row r="93">
          <cell r="C93">
            <v>2.842763570186476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1.7103847573830002</v>
          </cell>
        </row>
        <row r="22">
          <cell r="C22">
            <v>0.012836716821678739</v>
          </cell>
        </row>
        <row r="60">
          <cell r="C60">
            <v>0.28742671917760626</v>
          </cell>
        </row>
        <row r="74">
          <cell r="C74">
            <v>0.15549480821917808</v>
          </cell>
        </row>
        <row r="93">
          <cell r="C93">
            <v>2.883891725204399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1.5872738373401498</v>
          </cell>
        </row>
        <row r="22">
          <cell r="C22">
            <v>0.011726017323118083</v>
          </cell>
        </row>
        <row r="60">
          <cell r="C60">
            <v>0.276275958761693</v>
          </cell>
        </row>
        <row r="74">
          <cell r="C74">
            <v>0.14562520927547387</v>
          </cell>
        </row>
        <row r="93">
          <cell r="C93">
            <v>2.7769538112240055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1.6541938228629856</v>
          </cell>
        </row>
        <row r="22">
          <cell r="C22">
            <v>0.012327392158277354</v>
          </cell>
        </row>
        <row r="60">
          <cell r="C60">
            <v>0.2796839358772921</v>
          </cell>
        </row>
        <row r="74">
          <cell r="C74">
            <v>0.14886716065573768</v>
          </cell>
        </row>
        <row r="93">
          <cell r="C93">
            <v>2.8049780130503716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1.3511203228925273</v>
          </cell>
        </row>
        <row r="22">
          <cell r="C22">
            <v>0.00968764392446806</v>
          </cell>
        </row>
        <row r="50">
          <cell r="C50">
            <v>0.0259185108261617</v>
          </cell>
        </row>
        <row r="60">
          <cell r="C60">
            <v>0.2809626148794738</v>
          </cell>
        </row>
        <row r="74">
          <cell r="C74">
            <v>0.14442344334254595</v>
          </cell>
        </row>
        <row r="93">
          <cell r="C93">
            <v>2.805051369628774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1.1873532473517197</v>
          </cell>
        </row>
        <row r="22">
          <cell r="C22">
            <v>0.00825485567467639</v>
          </cell>
        </row>
        <row r="60">
          <cell r="C60">
            <v>0.29093525648729623</v>
          </cell>
        </row>
        <row r="74">
          <cell r="C74">
            <v>0.15043242510964727</v>
          </cell>
        </row>
        <row r="93">
          <cell r="C93">
            <v>2.911378153342013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1.4276818453750066</v>
          </cell>
        </row>
        <row r="22">
          <cell r="C22">
            <v>0.010313294295660934</v>
          </cell>
        </row>
        <row r="60">
          <cell r="C60">
            <v>0.27501735722456294</v>
          </cell>
        </row>
        <row r="74">
          <cell r="C74">
            <v>0.14018440902635318</v>
          </cell>
        </row>
        <row r="93">
          <cell r="C93">
            <v>2.74540878565462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1.4611744964855404</v>
          </cell>
        </row>
        <row r="22">
          <cell r="C22">
            <v>0.010607007764928875</v>
          </cell>
        </row>
        <row r="60">
          <cell r="C60">
            <v>0.27510856765612635</v>
          </cell>
        </row>
        <row r="74">
          <cell r="C74">
            <v>0.14053925011865212</v>
          </cell>
        </row>
        <row r="93">
          <cell r="C93">
            <v>2.7452206063054625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0.6781811597938036</v>
          </cell>
        </row>
        <row r="22">
          <cell r="C22">
            <v>0.004240943050407392</v>
          </cell>
        </row>
        <row r="60">
          <cell r="C60">
            <v>0.3616652372874141</v>
          </cell>
        </row>
        <row r="74">
          <cell r="C74">
            <v>0.1357383677130045</v>
          </cell>
        </row>
        <row r="93">
          <cell r="C93">
            <v>3.5766530635316673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1.4524275383470726</v>
          </cell>
        </row>
        <row r="22">
          <cell r="C22">
            <v>0.0105309733456128</v>
          </cell>
        </row>
        <row r="60">
          <cell r="C60">
            <v>0.280676156165954</v>
          </cell>
        </row>
        <row r="74">
          <cell r="C74">
            <v>0.14484731778901028</v>
          </cell>
        </row>
        <row r="93">
          <cell r="C93">
            <v>2.800918780102247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1.4862797839028685</v>
          </cell>
        </row>
        <row r="22">
          <cell r="C22">
            <v>0.010828514728634065</v>
          </cell>
        </row>
        <row r="60">
          <cell r="C60">
            <v>0.27794994428227954</v>
          </cell>
        </row>
        <row r="74">
          <cell r="C74">
            <v>0.14298223080637373</v>
          </cell>
        </row>
        <row r="93">
          <cell r="C93">
            <v>2.7726994860422427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1.299566813443162</v>
          </cell>
        </row>
        <row r="22">
          <cell r="C22">
            <v>0.009205066619681436</v>
          </cell>
        </row>
        <row r="60">
          <cell r="C60">
            <v>0.28247408210598246</v>
          </cell>
        </row>
        <row r="74">
          <cell r="C74">
            <v>0.14489456858587507</v>
          </cell>
        </row>
        <row r="93">
          <cell r="C93">
            <v>2.8241088661986664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1.6731278975224153</v>
          </cell>
        </row>
        <row r="22">
          <cell r="C22">
            <v>0.0125329142429633</v>
          </cell>
        </row>
        <row r="50">
          <cell r="C50">
            <v>0.021667954339931808</v>
          </cell>
        </row>
        <row r="60">
          <cell r="C60">
            <v>0.28673897055360054</v>
          </cell>
        </row>
        <row r="74">
          <cell r="C74">
            <v>0.15146608695652175</v>
          </cell>
        </row>
        <row r="93">
          <cell r="C93">
            <v>2.855723188508014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1.17942995625932</v>
          </cell>
        </row>
        <row r="22">
          <cell r="C22">
            <v>0.008220167755244229</v>
          </cell>
        </row>
        <row r="50">
          <cell r="C50">
            <v>0.022283627812590506</v>
          </cell>
        </row>
        <row r="60">
          <cell r="C60">
            <v>0.2835502675994286</v>
          </cell>
        </row>
        <row r="74">
          <cell r="C74">
            <v>0.14799375488917862</v>
          </cell>
        </row>
        <row r="93">
          <cell r="C93">
            <v>2.8550192414511413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1.2494170523915222</v>
          </cell>
        </row>
        <row r="22">
          <cell r="C22">
            <v>0.008774350944367506</v>
          </cell>
        </row>
        <row r="60">
          <cell r="C60">
            <v>0.34807939537116467</v>
          </cell>
        </row>
        <row r="74">
          <cell r="C74">
            <v>0.1277364</v>
          </cell>
        </row>
        <row r="93">
          <cell r="C93">
            <v>3.534540089652973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1.3355942241117271</v>
          </cell>
        </row>
        <row r="22">
          <cell r="C22">
            <v>0.009511301561985572</v>
          </cell>
        </row>
        <row r="60">
          <cell r="C60">
            <v>0.34560641668553715</v>
          </cell>
        </row>
        <row r="74">
          <cell r="C74">
            <v>0.12700797192572014</v>
          </cell>
        </row>
        <row r="93">
          <cell r="C93">
            <v>3.492551747110181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1.0967817407948852</v>
          </cell>
        </row>
        <row r="22">
          <cell r="C22">
            <v>0.00749819582156628</v>
          </cell>
        </row>
        <row r="60">
          <cell r="C60">
            <v>0.41573552591162166</v>
          </cell>
        </row>
        <row r="74">
          <cell r="C74">
            <v>0.12651012538311507</v>
          </cell>
        </row>
        <row r="93">
          <cell r="C93">
            <v>3.86752402516907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1.5405386714638982</v>
          </cell>
        </row>
        <row r="22">
          <cell r="C22">
            <v>0.011306532858891114</v>
          </cell>
        </row>
        <row r="60">
          <cell r="C60">
            <v>0.2505439105814121</v>
          </cell>
        </row>
        <row r="74">
          <cell r="C74">
            <v>0.12998241975308641</v>
          </cell>
        </row>
        <row r="93">
          <cell r="C93">
            <v>2.64995389857799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1.3159652769548331</v>
          </cell>
        </row>
        <row r="22">
          <cell r="C22">
            <v>0.009339580843864884</v>
          </cell>
        </row>
        <row r="60">
          <cell r="C60">
            <v>0.27535498508439193</v>
          </cell>
        </row>
        <row r="74">
          <cell r="C74">
            <v>0.11153152542372882</v>
          </cell>
        </row>
        <row r="93">
          <cell r="C93">
            <v>2.7538954179758104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0.8206300506529732</v>
          </cell>
        </row>
        <row r="22">
          <cell r="C22">
            <v>0.005304615068671059</v>
          </cell>
        </row>
        <row r="60">
          <cell r="C60">
            <v>0.3547133787209031</v>
          </cell>
        </row>
        <row r="74">
          <cell r="C74">
            <v>0.13358188879082084</v>
          </cell>
        </row>
        <row r="93">
          <cell r="C93">
            <v>3.507857437344734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1.24024033280987</v>
          </cell>
        </row>
        <row r="22">
          <cell r="C22">
            <v>0.008693201393294344</v>
          </cell>
        </row>
        <row r="60">
          <cell r="C60">
            <v>0.27301826488132175</v>
          </cell>
        </row>
        <row r="74">
          <cell r="C74">
            <v>0.10946994454713493</v>
          </cell>
        </row>
        <row r="93">
          <cell r="C93">
            <v>2.8550981811868663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1.2808103973652891</v>
          </cell>
        </row>
        <row r="22">
          <cell r="C22">
            <v>0.009036802508101504</v>
          </cell>
        </row>
        <row r="60">
          <cell r="C60">
            <v>0.2928163019628639</v>
          </cell>
        </row>
        <row r="74">
          <cell r="C74">
            <v>0.10186198988659688</v>
          </cell>
        </row>
        <row r="93">
          <cell r="C93">
            <v>2.8446444819597154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1.1956852006005574</v>
          </cell>
        </row>
        <row r="22">
          <cell r="C22">
            <v>0.00831955774003514</v>
          </cell>
        </row>
        <row r="60">
          <cell r="C60">
            <v>0.3367829413608394</v>
          </cell>
        </row>
        <row r="74">
          <cell r="C74">
            <v>0.12158559910414335</v>
          </cell>
        </row>
        <row r="93">
          <cell r="C93">
            <v>3.47083668722232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1.3852139221271196</v>
          </cell>
        </row>
        <row r="22">
          <cell r="C22">
            <v>0.00994549764532453</v>
          </cell>
        </row>
        <row r="60">
          <cell r="C60">
            <v>0.25955704649519673</v>
          </cell>
        </row>
        <row r="74">
          <cell r="C74">
            <v>0.15320977881257278</v>
          </cell>
        </row>
        <row r="93">
          <cell r="C93">
            <v>2.5675003892308066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1.4111463635939012</v>
          </cell>
        </row>
        <row r="22">
          <cell r="C22">
            <v>0.010163122629849112</v>
          </cell>
        </row>
        <row r="60">
          <cell r="C60">
            <v>0.2327057835851487</v>
          </cell>
        </row>
        <row r="74">
          <cell r="C74">
            <v>0.10911916366258112</v>
          </cell>
        </row>
        <row r="93">
          <cell r="C93">
            <v>2.4977106863308576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1.5412396760393288</v>
          </cell>
        </row>
        <row r="22">
          <cell r="C22">
            <v>0.011310020931190028</v>
          </cell>
        </row>
        <row r="60">
          <cell r="C60">
            <v>0.23883918727516668</v>
          </cell>
        </row>
        <row r="74">
          <cell r="C74">
            <v>0.11515212782145573</v>
          </cell>
        </row>
        <row r="93">
          <cell r="C93">
            <v>2.564152080456079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1.3722422180385951</v>
          </cell>
        </row>
        <row r="22">
          <cell r="C22">
            <v>0.009838178234582093</v>
          </cell>
        </row>
        <row r="60">
          <cell r="C60">
            <v>0.2900432751429428</v>
          </cell>
        </row>
        <row r="74">
          <cell r="C74">
            <v>0.1818678358781882</v>
          </cell>
        </row>
        <row r="93">
          <cell r="C93">
            <v>2.868825600276967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1.5388369857888553</v>
          </cell>
        </row>
        <row r="22">
          <cell r="C22">
            <v>0.011287844517012428</v>
          </cell>
        </row>
        <row r="60">
          <cell r="C60">
            <v>0.23958062984892564</v>
          </cell>
        </row>
        <row r="74">
          <cell r="C74">
            <v>0.11069294252580604</v>
          </cell>
        </row>
        <row r="93">
          <cell r="C93">
            <v>2.5912805002578856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1.0699319338186866</v>
          </cell>
        </row>
        <row r="22">
          <cell r="C22">
            <v>0.0072804319946978445</v>
          </cell>
        </row>
        <row r="60">
          <cell r="C60">
            <v>0.27957516886381645</v>
          </cell>
        </row>
        <row r="74">
          <cell r="C74">
            <v>0.14019325821418427</v>
          </cell>
        </row>
        <row r="93">
          <cell r="C93">
            <v>2.776358580042991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1.0784545572587416</v>
          </cell>
        </row>
        <row r="22">
          <cell r="C22">
            <v>0.007343709865902953</v>
          </cell>
        </row>
        <row r="60">
          <cell r="C60">
            <v>0.23609744348935968</v>
          </cell>
        </row>
        <row r="74">
          <cell r="C74">
            <v>0.10370194842406877</v>
          </cell>
        </row>
        <row r="93">
          <cell r="C93">
            <v>2.6394080214988502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1.4313817205842307</v>
          </cell>
        </row>
        <row r="22">
          <cell r="C22">
            <v>0.010340470479147665</v>
          </cell>
        </row>
        <row r="60">
          <cell r="C60">
            <v>0.2425392761105601</v>
          </cell>
        </row>
        <row r="74">
          <cell r="C74">
            <v>0.11210732059886423</v>
          </cell>
        </row>
        <row r="93">
          <cell r="C93">
            <v>2.6113880903902595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0.6094535967566039</v>
          </cell>
        </row>
        <row r="22">
          <cell r="C22">
            <v>0.004112282331046637</v>
          </cell>
        </row>
        <row r="33">
          <cell r="C33">
            <v>0.38193401230199375</v>
          </cell>
        </row>
        <row r="50">
          <cell r="C50">
            <v>0.04361998964226128</v>
          </cell>
        </row>
        <row r="60">
          <cell r="C60">
            <v>0.258885999904335</v>
          </cell>
        </row>
        <row r="74">
          <cell r="C74">
            <v>0.0630752160182261</v>
          </cell>
        </row>
        <row r="93">
          <cell r="C93">
            <v>2.286932088796507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0.7110110579744618</v>
          </cell>
        </row>
        <row r="22">
          <cell r="C22">
            <v>0.005042224763731758</v>
          </cell>
        </row>
        <row r="33">
          <cell r="C33">
            <v>0.5394386274722678</v>
          </cell>
        </row>
        <row r="50">
          <cell r="C50">
            <v>0.061566445791364735</v>
          </cell>
        </row>
        <row r="60">
          <cell r="C60">
            <v>0.33110665842795</v>
          </cell>
        </row>
        <row r="74">
          <cell r="C74">
            <v>0.09363358102766799</v>
          </cell>
        </row>
        <row r="93">
          <cell r="C93">
            <v>2.8423138222203512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0.8610498679591193</v>
          </cell>
        </row>
        <row r="22">
          <cell r="C22">
            <v>0.006182492929920723</v>
          </cell>
        </row>
        <row r="33">
          <cell r="C33">
            <v>0.4665238342724334</v>
          </cell>
        </row>
        <row r="50">
          <cell r="C50">
            <v>0.053766114011121934</v>
          </cell>
        </row>
        <row r="60">
          <cell r="C60">
            <v>0.3044900685298482</v>
          </cell>
        </row>
        <row r="74">
          <cell r="C74">
            <v>0.1786974719467641</v>
          </cell>
        </row>
        <row r="93">
          <cell r="C93">
            <v>2.4064830851819634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0.9134068089870773</v>
          </cell>
        </row>
        <row r="22">
          <cell r="C22">
            <v>0.007056881303936727</v>
          </cell>
        </row>
        <row r="33">
          <cell r="C33">
            <v>1.0609816206041898</v>
          </cell>
        </row>
        <row r="60">
          <cell r="C60">
            <v>0.2199414769685579</v>
          </cell>
        </row>
        <row r="74">
          <cell r="C74">
            <v>0.0952897328166429</v>
          </cell>
        </row>
        <row r="93">
          <cell r="C93">
            <v>1.7815434747703218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0.4763912576716816</v>
          </cell>
        </row>
        <row r="22">
          <cell r="C22">
            <v>0.0035244658970844875</v>
          </cell>
        </row>
        <row r="33">
          <cell r="C33">
            <v>1.126788757356434</v>
          </cell>
        </row>
        <row r="60">
          <cell r="C60">
            <v>0.2251678300865951</v>
          </cell>
        </row>
        <row r="74">
          <cell r="C74">
            <v>0.09690514802472379</v>
          </cell>
        </row>
        <row r="93">
          <cell r="C93">
            <v>1.836082249360357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0.9106546901877328</v>
          </cell>
        </row>
        <row r="22">
          <cell r="C22">
            <v>0.00703765753191259</v>
          </cell>
        </row>
        <row r="33">
          <cell r="C33">
            <v>1.0664743989774137</v>
          </cell>
        </row>
        <row r="60">
          <cell r="C60">
            <v>0.22062170819550886</v>
          </cell>
        </row>
        <row r="74">
          <cell r="C74">
            <v>0.09581083327636886</v>
          </cell>
        </row>
        <row r="93">
          <cell r="C93">
            <v>1.7860626792510716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0.46243587527393704</v>
          </cell>
        </row>
        <row r="22">
          <cell r="C22">
            <v>0.003419416825934094</v>
          </cell>
        </row>
        <row r="33">
          <cell r="C33">
            <v>1.1366408691019836</v>
          </cell>
        </row>
        <row r="60">
          <cell r="C60">
            <v>0.22627507372926944</v>
          </cell>
        </row>
        <row r="74">
          <cell r="C74">
            <v>0.09770086992890005</v>
          </cell>
        </row>
        <row r="93">
          <cell r="C93">
            <v>1.843873959406816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0.7182038003329468</v>
          </cell>
        </row>
        <row r="22">
          <cell r="C22">
            <v>0.005056736702590954</v>
          </cell>
        </row>
        <row r="33">
          <cell r="C33">
            <v>0.5362594344348868</v>
          </cell>
        </row>
        <row r="50">
          <cell r="C50">
            <v>0.017996915558818855</v>
          </cell>
        </row>
        <row r="60">
          <cell r="C60">
            <v>0.2134078823335682</v>
          </cell>
        </row>
        <row r="74">
          <cell r="C74">
            <v>0.05354483981860737</v>
          </cell>
        </row>
        <row r="93">
          <cell r="C93">
            <v>1.5249881014700892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0.7059191166583598</v>
          </cell>
        </row>
        <row r="22">
          <cell r="C22">
            <v>0.004944889405303718</v>
          </cell>
        </row>
        <row r="33">
          <cell r="C33">
            <v>0.5179604301891189</v>
          </cell>
        </row>
        <row r="50">
          <cell r="C50">
            <v>0.019543972583973893</v>
          </cell>
        </row>
        <row r="60">
          <cell r="C60">
            <v>0.2230190889337245</v>
          </cell>
        </row>
        <row r="74">
          <cell r="C74">
            <v>0.048963913527323974</v>
          </cell>
        </row>
        <row r="93">
          <cell r="C93">
            <v>1.667538239792623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7">
          <cell r="C17">
            <v>0.4303339911925946</v>
          </cell>
        </row>
        <row r="22">
          <cell r="C22">
            <v>0.002981854945157527</v>
          </cell>
        </row>
        <row r="33">
          <cell r="C33">
            <v>0.7284773083279407</v>
          </cell>
        </row>
        <row r="50">
          <cell r="C50">
            <v>0.015877570799263992</v>
          </cell>
        </row>
        <row r="60">
          <cell r="C60">
            <v>0.21744955907143176</v>
          </cell>
        </row>
        <row r="74">
          <cell r="C74">
            <v>0.09369517386091127</v>
          </cell>
        </row>
        <row r="93">
          <cell r="C93">
            <v>1.6894654512343668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4"/>
  <sheetViews>
    <sheetView tabSelected="1" zoomScalePageLayoutView="0" workbookViewId="0" topLeftCell="A85">
      <selection activeCell="O187" sqref="O187"/>
    </sheetView>
  </sheetViews>
  <sheetFormatPr defaultColWidth="9.140625" defaultRowHeight="15"/>
  <cols>
    <col min="1" max="1" width="5.7109375" style="0" customWidth="1"/>
    <col min="2" max="2" width="17.8515625" style="0" customWidth="1"/>
    <col min="3" max="3" width="7.28125" style="0" customWidth="1"/>
    <col min="4" max="4" width="9.7109375" style="0" customWidth="1"/>
    <col min="5" max="5" width="7.7109375" style="0" customWidth="1"/>
    <col min="6" max="6" width="8.8515625" style="0" customWidth="1"/>
    <col min="7" max="7" width="7.7109375" style="0" customWidth="1"/>
    <col min="9" max="9" width="7.7109375" style="0" customWidth="1"/>
    <col min="10" max="10" width="8.421875" style="0" customWidth="1"/>
    <col min="11" max="11" width="14.421875" style="0" customWidth="1"/>
    <col min="12" max="12" width="12.28125" style="0" customWidth="1"/>
    <col min="13" max="14" width="0" style="0" hidden="1" customWidth="1"/>
  </cols>
  <sheetData>
    <row r="1" spans="1:14" s="2" customFormat="1" ht="36" customHeight="1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"/>
      <c r="N1" s="1"/>
    </row>
    <row r="2" spans="1:14" s="2" customFormat="1" ht="24.75" customHeight="1">
      <c r="A2" s="44" t="s">
        <v>51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3"/>
      <c r="N2" s="3"/>
    </row>
    <row r="3" spans="1:12" s="5" customFormat="1" ht="39" customHeight="1">
      <c r="A3" s="39" t="s">
        <v>0</v>
      </c>
      <c r="B3" s="46" t="s">
        <v>1</v>
      </c>
      <c r="C3" s="47"/>
      <c r="D3" s="39" t="s">
        <v>2</v>
      </c>
      <c r="E3" s="41" t="s">
        <v>3</v>
      </c>
      <c r="F3" s="41" t="s">
        <v>4</v>
      </c>
      <c r="G3" s="41" t="s">
        <v>5</v>
      </c>
      <c r="H3" s="41" t="s">
        <v>6</v>
      </c>
      <c r="I3" s="41" t="s">
        <v>9</v>
      </c>
      <c r="J3" s="41" t="s">
        <v>8</v>
      </c>
      <c r="K3" s="41" t="s">
        <v>7</v>
      </c>
      <c r="L3" s="37" t="s">
        <v>10</v>
      </c>
    </row>
    <row r="4" spans="1:12" s="5" customFormat="1" ht="206.25" customHeight="1">
      <c r="A4" s="45"/>
      <c r="B4" s="39" t="s">
        <v>11</v>
      </c>
      <c r="C4" s="39" t="s">
        <v>12</v>
      </c>
      <c r="D4" s="45"/>
      <c r="E4" s="42"/>
      <c r="F4" s="42"/>
      <c r="G4" s="42"/>
      <c r="H4" s="42"/>
      <c r="I4" s="42"/>
      <c r="J4" s="42"/>
      <c r="K4" s="42"/>
      <c r="L4" s="38"/>
    </row>
    <row r="5" spans="1:12" s="5" customFormat="1" ht="47.25" customHeight="1">
      <c r="A5" s="40"/>
      <c r="B5" s="40"/>
      <c r="C5" s="40"/>
      <c r="D5" s="40"/>
      <c r="E5" s="6" t="s">
        <v>13</v>
      </c>
      <c r="F5" s="6" t="s">
        <v>13</v>
      </c>
      <c r="G5" s="6" t="s">
        <v>13</v>
      </c>
      <c r="H5" s="6" t="s">
        <v>13</v>
      </c>
      <c r="I5" s="6" t="s">
        <v>13</v>
      </c>
      <c r="J5" s="6" t="s">
        <v>13</v>
      </c>
      <c r="K5" s="6" t="s">
        <v>13</v>
      </c>
      <c r="L5" s="6" t="s">
        <v>13</v>
      </c>
    </row>
    <row r="6" spans="1:12" s="5" customFormat="1" ht="12.75">
      <c r="A6" s="7">
        <v>1</v>
      </c>
      <c r="B6" s="7">
        <v>2</v>
      </c>
      <c r="C6" s="7">
        <v>3</v>
      </c>
      <c r="D6" s="8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</row>
    <row r="7" spans="1:12" s="5" customFormat="1" ht="12.75" customHeight="1">
      <c r="A7" s="9">
        <v>1</v>
      </c>
      <c r="B7" s="4" t="s">
        <v>56</v>
      </c>
      <c r="C7" s="10">
        <v>5</v>
      </c>
      <c r="D7" s="10">
        <v>1</v>
      </c>
      <c r="E7" s="11">
        <f>'[2]Лист1'!$C$17</f>
        <v>0.6279289879991006</v>
      </c>
      <c r="F7" s="12">
        <f>'[2]Лист1'!$C$22</f>
        <v>0.0038772724001567152</v>
      </c>
      <c r="G7" s="13">
        <v>0</v>
      </c>
      <c r="H7" s="13">
        <v>0</v>
      </c>
      <c r="I7" s="11">
        <f>'[2]Лист1'!$C$60</f>
        <v>0.4206229931997415</v>
      </c>
      <c r="J7" s="11">
        <f>'[2]Лист1'!$C$74</f>
        <v>0.13055550289335907</v>
      </c>
      <c r="K7" s="11">
        <f>'[2]Лист1'!$C$93</f>
        <v>4.235321923635742</v>
      </c>
      <c r="L7" s="36">
        <f>E7+F7+G7+H7+I7+J7+K7</f>
        <v>5.4183066801281</v>
      </c>
    </row>
    <row r="8" spans="1:12" s="5" customFormat="1" ht="12.75" customHeight="1">
      <c r="A8" s="9">
        <v>2</v>
      </c>
      <c r="B8" s="4" t="s">
        <v>56</v>
      </c>
      <c r="C8" s="10">
        <v>7</v>
      </c>
      <c r="D8" s="10">
        <v>1</v>
      </c>
      <c r="E8" s="11">
        <f>'[3]Лист1'!$C$17</f>
        <v>0.9979647548360371</v>
      </c>
      <c r="F8" s="12">
        <f>'[3]Лист1'!$C$22</f>
        <v>0.006695945246070879</v>
      </c>
      <c r="G8" s="13">
        <v>0</v>
      </c>
      <c r="H8" s="13">
        <v>0</v>
      </c>
      <c r="I8" s="11">
        <f>'[3]Лист1'!$C$60</f>
        <v>0.4089249496129245</v>
      </c>
      <c r="J8" s="11">
        <f>'[3]Лист1'!$C$74</f>
        <v>0.133892295170917</v>
      </c>
      <c r="K8" s="11">
        <f>'[3]Лист1'!$C$93</f>
        <v>4.099869255346103</v>
      </c>
      <c r="L8" s="36">
        <f>E8+F8+G8+H8+I8+J8+K8</f>
        <v>5.647347200212053</v>
      </c>
    </row>
    <row r="9" spans="1:12" s="5" customFormat="1" ht="12.75" customHeight="1">
      <c r="A9" s="9">
        <v>3</v>
      </c>
      <c r="B9" s="4" t="s">
        <v>56</v>
      </c>
      <c r="C9" s="10">
        <v>9</v>
      </c>
      <c r="D9" s="10">
        <v>1</v>
      </c>
      <c r="E9" s="11">
        <f>'[4]Лист1'!$C$17</f>
        <v>1.109511572220636</v>
      </c>
      <c r="F9" s="12">
        <f>'[4]Лист1'!$C$22</f>
        <v>0.0076037027587029194</v>
      </c>
      <c r="G9" s="13">
        <v>0</v>
      </c>
      <c r="H9" s="13">
        <v>0</v>
      </c>
      <c r="I9" s="11">
        <f>'[4]Лист1'!$C$60</f>
        <v>0.39869027526546336</v>
      </c>
      <c r="J9" s="11">
        <f>'[4]Лист1'!$C$74</f>
        <v>0.1301495253164557</v>
      </c>
      <c r="K9" s="11">
        <f>'[4]Лист1'!$C$93</f>
        <v>3.9927907393734188</v>
      </c>
      <c r="L9" s="36">
        <f aca="true" t="shared" si="0" ref="L9:L71">E9+F9+G9+H9+I9+J9+K9</f>
        <v>5.638745814934676</v>
      </c>
    </row>
    <row r="10" spans="1:12" s="5" customFormat="1" ht="12.75" customHeight="1">
      <c r="A10" s="9">
        <v>4</v>
      </c>
      <c r="B10" s="4" t="s">
        <v>56</v>
      </c>
      <c r="C10" s="10">
        <v>11</v>
      </c>
      <c r="D10" s="10">
        <v>1</v>
      </c>
      <c r="E10" s="11">
        <f>'[5]Лист1'!$C$17</f>
        <v>0.6823036856886744</v>
      </c>
      <c r="F10" s="12">
        <f>'[5]Лист1'!$C$22</f>
        <v>0.004270349135951367</v>
      </c>
      <c r="G10" s="13">
        <v>0</v>
      </c>
      <c r="H10" s="13">
        <v>0</v>
      </c>
      <c r="I10" s="11">
        <f>'[5]Лист1'!$C$60</f>
        <v>0.3545190344576304</v>
      </c>
      <c r="J10" s="11">
        <f>'[5]Лист1'!$C$74</f>
        <v>0.13202815934864787</v>
      </c>
      <c r="K10" s="11">
        <f>'[5]Лист1'!$C$93</f>
        <v>3.572508710179742</v>
      </c>
      <c r="L10" s="36">
        <f t="shared" si="0"/>
        <v>4.745629938810646</v>
      </c>
    </row>
    <row r="11" spans="1:12" s="5" customFormat="1" ht="12.75" customHeight="1">
      <c r="A11" s="9">
        <v>5</v>
      </c>
      <c r="B11" s="4" t="s">
        <v>56</v>
      </c>
      <c r="C11" s="10">
        <v>13</v>
      </c>
      <c r="D11" s="10">
        <v>1</v>
      </c>
      <c r="E11" s="11">
        <f>'[6]Лист1'!$C$17</f>
        <v>1.0879109668688338</v>
      </c>
      <c r="F11" s="12">
        <f>'[6]Лист1'!$C$22</f>
        <v>0.007423594454428803</v>
      </c>
      <c r="G11" s="13">
        <v>0</v>
      </c>
      <c r="H11" s="13">
        <v>0</v>
      </c>
      <c r="I11" s="11">
        <f>'[6]Лист1'!$C$60</f>
        <v>0.39196751468055496</v>
      </c>
      <c r="J11" s="11">
        <f>'[6]Лист1'!$C$74</f>
        <v>0.11690134912461381</v>
      </c>
      <c r="K11" s="11">
        <f>'[6]Лист1'!$C$93</f>
        <v>3.9155064686268237</v>
      </c>
      <c r="L11" s="36">
        <f t="shared" si="0"/>
        <v>5.519709893755255</v>
      </c>
    </row>
    <row r="12" spans="1:12" s="5" customFormat="1" ht="12.75" customHeight="1">
      <c r="A12" s="9">
        <v>6</v>
      </c>
      <c r="B12" s="4" t="s">
        <v>56</v>
      </c>
      <c r="C12" s="10">
        <v>15</v>
      </c>
      <c r="D12" s="10">
        <v>1</v>
      </c>
      <c r="E12" s="11">
        <f>'[7]Лист1'!$C$17</f>
        <v>0.6781811597938036</v>
      </c>
      <c r="F12" s="12">
        <f>'[7]Лист1'!$C$22</f>
        <v>0.004240943050407392</v>
      </c>
      <c r="G12" s="13">
        <v>0</v>
      </c>
      <c r="H12" s="13">
        <v>0</v>
      </c>
      <c r="I12" s="11">
        <f>'[7]Лист1'!$C$60</f>
        <v>0.3616652372874141</v>
      </c>
      <c r="J12" s="11">
        <f>'[7]Лист1'!$C$74</f>
        <v>0.1357383677130045</v>
      </c>
      <c r="K12" s="11">
        <f>'[7]Лист1'!$C$93</f>
        <v>3.5766530635316673</v>
      </c>
      <c r="L12" s="36">
        <f t="shared" si="0"/>
        <v>4.756478771376297</v>
      </c>
    </row>
    <row r="13" spans="1:12" s="5" customFormat="1" ht="12.75" customHeight="1">
      <c r="A13" s="9">
        <v>7</v>
      </c>
      <c r="B13" s="4" t="s">
        <v>56</v>
      </c>
      <c r="C13" s="10">
        <v>17</v>
      </c>
      <c r="D13" s="10">
        <v>1</v>
      </c>
      <c r="E13" s="11">
        <f>'[8]Лист1'!$C$17</f>
        <v>0.8206300506529732</v>
      </c>
      <c r="F13" s="12">
        <f>'[8]Лист1'!$C$22</f>
        <v>0.005304615068671059</v>
      </c>
      <c r="G13" s="13">
        <v>0</v>
      </c>
      <c r="H13" s="13">
        <v>0</v>
      </c>
      <c r="I13" s="11">
        <f>'[8]Лист1'!$C$60</f>
        <v>0.3547133787209031</v>
      </c>
      <c r="J13" s="11">
        <f>'[8]Лист1'!$C$74</f>
        <v>0.13358188879082084</v>
      </c>
      <c r="K13" s="11">
        <f>'[8]Лист1'!$C$93</f>
        <v>3.507857437344734</v>
      </c>
      <c r="L13" s="36">
        <f t="shared" si="0"/>
        <v>4.822087370578102</v>
      </c>
    </row>
    <row r="14" spans="1:12" s="5" customFormat="1" ht="12.75" customHeight="1">
      <c r="A14" s="9">
        <v>8</v>
      </c>
      <c r="B14" s="4" t="s">
        <v>56</v>
      </c>
      <c r="C14" s="10">
        <v>19</v>
      </c>
      <c r="D14" s="10">
        <v>1</v>
      </c>
      <c r="E14" s="11">
        <f>'[9]Лист1'!$C$17</f>
        <v>1.4313817205842307</v>
      </c>
      <c r="F14" s="12">
        <f>'[9]Лист1'!$C$22</f>
        <v>0.010340470479147665</v>
      </c>
      <c r="G14" s="13">
        <v>0</v>
      </c>
      <c r="H14" s="13">
        <v>0</v>
      </c>
      <c r="I14" s="11">
        <f>'[9]Лист1'!$C$60</f>
        <v>0.2425392761105601</v>
      </c>
      <c r="J14" s="11">
        <f>'[9]Лист1'!$C$74</f>
        <v>0.11210732059886423</v>
      </c>
      <c r="K14" s="11">
        <f>'[9]Лист1'!$C$93</f>
        <v>2.6113880903902595</v>
      </c>
      <c r="L14" s="36">
        <f t="shared" si="0"/>
        <v>4.407756878163062</v>
      </c>
    </row>
    <row r="15" spans="1:12" s="5" customFormat="1" ht="12.75" customHeight="1">
      <c r="A15" s="9">
        <v>9</v>
      </c>
      <c r="B15" s="4" t="s">
        <v>56</v>
      </c>
      <c r="C15" s="10">
        <v>21</v>
      </c>
      <c r="D15" s="10">
        <v>1</v>
      </c>
      <c r="E15" s="11">
        <f>'[10]Лист1'!$C$17</f>
        <v>1.4224953712015533</v>
      </c>
      <c r="F15" s="12">
        <f>'[10]Лист1'!$C$22</f>
        <v>0.010262029947873034</v>
      </c>
      <c r="G15" s="13">
        <v>0</v>
      </c>
      <c r="H15" s="13">
        <v>0</v>
      </c>
      <c r="I15" s="11">
        <f>'[10]Лист1'!$C$60</f>
        <v>0.23748468563026917</v>
      </c>
      <c r="J15" s="11">
        <f>'[10]Лист1'!$C$74</f>
        <v>0.10814336653386455</v>
      </c>
      <c r="K15" s="11">
        <f>'[10]Лист1'!$C$93</f>
        <v>2.5531492021354616</v>
      </c>
      <c r="L15" s="36">
        <f t="shared" si="0"/>
        <v>4.331534655449022</v>
      </c>
    </row>
    <row r="16" spans="1:12" s="5" customFormat="1" ht="12.75" customHeight="1">
      <c r="A16" s="9">
        <v>10</v>
      </c>
      <c r="B16" s="4" t="s">
        <v>56</v>
      </c>
      <c r="C16" s="10">
        <v>23</v>
      </c>
      <c r="D16" s="10">
        <v>1</v>
      </c>
      <c r="E16" s="11">
        <f>'[11]Лист1'!$C$17</f>
        <v>0.5890751103466392</v>
      </c>
      <c r="F16" s="12">
        <f>'[11]Лист1'!$C$22</f>
        <v>0.0036030291610123677</v>
      </c>
      <c r="G16" s="13">
        <v>0</v>
      </c>
      <c r="H16" s="13">
        <v>0</v>
      </c>
      <c r="I16" s="11">
        <f>'[11]Лист1'!$C$60</f>
        <v>0.3748244618206794</v>
      </c>
      <c r="J16" s="11">
        <f>'[11]Лист1'!$C$74</f>
        <v>0.14184468603561387</v>
      </c>
      <c r="K16" s="11">
        <f>'[11]Лист1'!$C$93</f>
        <v>4.0125281288646555</v>
      </c>
      <c r="L16" s="36">
        <f t="shared" si="0"/>
        <v>5.1218754162286</v>
      </c>
    </row>
    <row r="17" spans="1:12" s="5" customFormat="1" ht="12.75" customHeight="1">
      <c r="A17" s="9">
        <v>11</v>
      </c>
      <c r="B17" s="4" t="s">
        <v>56</v>
      </c>
      <c r="C17" s="10">
        <v>25</v>
      </c>
      <c r="D17" s="10">
        <v>1</v>
      </c>
      <c r="E17" s="11">
        <f>'[12]Лист1'!$C$17</f>
        <v>0.6822352528636041</v>
      </c>
      <c r="F17" s="12">
        <f>'[12]Лист1'!$C$22</f>
        <v>0.0042707461899535</v>
      </c>
      <c r="G17" s="13">
        <v>0</v>
      </c>
      <c r="H17" s="13">
        <v>0</v>
      </c>
      <c r="I17" s="11">
        <f>'[12]Лист1'!$C$60</f>
        <v>0.3660048921151553</v>
      </c>
      <c r="J17" s="11">
        <f>'[12]Лист1'!$C$74</f>
        <v>0.13819026372255108</v>
      </c>
      <c r="K17" s="11">
        <f>'[12]Лист1'!$C$93</f>
        <v>3.9126402363934467</v>
      </c>
      <c r="L17" s="36">
        <f t="shared" si="0"/>
        <v>5.103341391284711</v>
      </c>
    </row>
    <row r="18" spans="1:12" s="5" customFormat="1" ht="12.75" customHeight="1">
      <c r="A18" s="9">
        <v>12</v>
      </c>
      <c r="B18" s="4" t="s">
        <v>56</v>
      </c>
      <c r="C18" s="10">
        <v>27</v>
      </c>
      <c r="D18" s="10">
        <v>1</v>
      </c>
      <c r="E18" s="11">
        <f>'[13]Лист1'!$C$17</f>
        <v>0.6477098815752067</v>
      </c>
      <c r="F18" s="12">
        <f>'[13]Лист1'!$C$22</f>
        <v>0.004021098730628088</v>
      </c>
      <c r="G18" s="13">
        <v>0</v>
      </c>
      <c r="H18" s="13">
        <v>0</v>
      </c>
      <c r="I18" s="11">
        <f>'[13]Лист1'!$C$60</f>
        <v>0.28361343106597237</v>
      </c>
      <c r="J18" s="11">
        <f>'[13]Лист1'!$C$74</f>
        <v>0.1435603837227294</v>
      </c>
      <c r="K18" s="11">
        <f>'[13]Лист1'!$C$93</f>
        <v>2.8809068817702257</v>
      </c>
      <c r="L18" s="36">
        <f t="shared" si="0"/>
        <v>3.959811676864762</v>
      </c>
    </row>
    <row r="19" spans="1:12" s="5" customFormat="1" ht="12.75" customHeight="1">
      <c r="A19" s="9">
        <v>13</v>
      </c>
      <c r="B19" s="4" t="s">
        <v>56</v>
      </c>
      <c r="C19" s="10">
        <v>28</v>
      </c>
      <c r="D19" s="10">
        <v>1</v>
      </c>
      <c r="E19" s="11">
        <f>'[14]Лист1'!$C$17</f>
        <v>1.138567549810924</v>
      </c>
      <c r="F19" s="12">
        <f>'[14]Лист1'!$C$22</f>
        <v>0.007839129294600823</v>
      </c>
      <c r="G19" s="13">
        <v>0</v>
      </c>
      <c r="H19" s="13">
        <v>0</v>
      </c>
      <c r="I19" s="11">
        <f>'[14]Лист1'!$C$60</f>
        <v>0.36640333059309926</v>
      </c>
      <c r="J19" s="11">
        <f>'[14]Лист1'!$C$74</f>
        <v>0.10226130445020015</v>
      </c>
      <c r="K19" s="11">
        <f>'[14]Лист1'!$C$93</f>
        <v>2.3213609667724597</v>
      </c>
      <c r="L19" s="36">
        <f t="shared" si="0"/>
        <v>3.936432280921284</v>
      </c>
    </row>
    <row r="20" spans="1:12" s="5" customFormat="1" ht="12.75" customHeight="1">
      <c r="A20" s="9">
        <v>14</v>
      </c>
      <c r="B20" s="4" t="s">
        <v>56</v>
      </c>
      <c r="C20" s="10">
        <v>30</v>
      </c>
      <c r="D20" s="10">
        <v>1</v>
      </c>
      <c r="E20" s="11">
        <f>'[15]Лист1'!$C$17</f>
        <v>1.4035603128041478</v>
      </c>
      <c r="F20" s="12">
        <f>'[15]Лист1'!$C$22</f>
        <v>0.01009629987430537</v>
      </c>
      <c r="G20" s="13">
        <v>0</v>
      </c>
      <c r="H20" s="13">
        <v>0</v>
      </c>
      <c r="I20" s="11">
        <f>'[15]Лист1'!$C$60</f>
        <v>0.2341464386418856</v>
      </c>
      <c r="J20" s="11">
        <f>'[15]Лист1'!$C$74</f>
        <v>0.10541353398058254</v>
      </c>
      <c r="K20" s="11">
        <f>'[15]Лист1'!$C$93</f>
        <v>3.500931841207181</v>
      </c>
      <c r="L20" s="36">
        <f t="shared" si="0"/>
        <v>5.254148426508102</v>
      </c>
    </row>
    <row r="21" spans="1:12" s="5" customFormat="1" ht="12.75" customHeight="1">
      <c r="A21" s="9">
        <v>15</v>
      </c>
      <c r="B21" s="4" t="s">
        <v>56</v>
      </c>
      <c r="C21" s="10">
        <v>34</v>
      </c>
      <c r="D21" s="10">
        <v>1</v>
      </c>
      <c r="E21" s="11">
        <f>'[16]Лист1'!$C$17</f>
        <v>0.9583440079078727</v>
      </c>
      <c r="F21" s="12">
        <f>'[16]Лист1'!$C$22</f>
        <v>0.00637749236255087</v>
      </c>
      <c r="G21" s="13">
        <v>0</v>
      </c>
      <c r="H21" s="13">
        <v>0</v>
      </c>
      <c r="I21" s="11">
        <f>'[16]Лист1'!$C$60</f>
        <v>0.41132864396367047</v>
      </c>
      <c r="J21" s="11">
        <f>'[16]Лист1'!$C$74</f>
        <v>0.12388334288286812</v>
      </c>
      <c r="K21" s="11">
        <f>'[16]Лист1'!$C$93</f>
        <v>4.09966397403977</v>
      </c>
      <c r="L21" s="36">
        <f t="shared" si="0"/>
        <v>5.5995974611567325</v>
      </c>
    </row>
    <row r="22" spans="1:12" s="5" customFormat="1" ht="12.75">
      <c r="A22" s="9">
        <v>16</v>
      </c>
      <c r="B22" s="4" t="s">
        <v>14</v>
      </c>
      <c r="C22" s="10">
        <v>2</v>
      </c>
      <c r="D22" s="10">
        <v>1</v>
      </c>
      <c r="E22" s="11">
        <f>'[17]Лист1'!$C$17</f>
        <v>0.40551645990384966</v>
      </c>
      <c r="F22" s="12">
        <f>'[17]Лист1'!$C$22</f>
        <v>0.0023577792617227797</v>
      </c>
      <c r="G22" s="13">
        <v>0</v>
      </c>
      <c r="H22" s="13">
        <v>0</v>
      </c>
      <c r="I22" s="11">
        <f>'[17]Лист1'!$C$60</f>
        <v>0.2679131324172201</v>
      </c>
      <c r="J22" s="11">
        <f>'[17]Лист1'!$C$74</f>
        <v>0.12321433921302577</v>
      </c>
      <c r="K22" s="11">
        <f>'[17]Лист1'!$C$93</f>
        <v>4.0313455041194395</v>
      </c>
      <c r="L22" s="36">
        <f t="shared" si="0"/>
        <v>4.830347214915258</v>
      </c>
    </row>
    <row r="23" spans="1:12" s="5" customFormat="1" ht="12.75">
      <c r="A23" s="9">
        <v>17</v>
      </c>
      <c r="B23" s="4" t="s">
        <v>14</v>
      </c>
      <c r="C23" s="10">
        <v>4</v>
      </c>
      <c r="D23" s="10">
        <v>1</v>
      </c>
      <c r="E23" s="11">
        <f>'[18]Лист1'!$C$17</f>
        <v>0.2841595302335641</v>
      </c>
      <c r="F23" s="12">
        <f>'[18]Лист1'!$C$22</f>
        <v>0.0016158595889845004</v>
      </c>
      <c r="G23" s="13">
        <v>0</v>
      </c>
      <c r="H23" s="11">
        <f>'[18]Лист1'!$C$50</f>
        <v>0.053243868256969445</v>
      </c>
      <c r="I23" s="11">
        <f>'[18]Лист1'!$C$60</f>
        <v>0.30972099994584873</v>
      </c>
      <c r="J23" s="11">
        <f>'[18]Лист1'!$C$74</f>
        <v>0.06745858392564243</v>
      </c>
      <c r="K23" s="11">
        <f>'[18]Лист1'!$C$93</f>
        <v>3.1485511554966807</v>
      </c>
      <c r="L23" s="36">
        <f t="shared" si="0"/>
        <v>3.86474999744769</v>
      </c>
    </row>
    <row r="24" spans="1:12" s="5" customFormat="1" ht="12.75">
      <c r="A24" s="9">
        <v>18</v>
      </c>
      <c r="B24" s="4" t="s">
        <v>57</v>
      </c>
      <c r="C24" s="10">
        <v>3</v>
      </c>
      <c r="D24" s="10">
        <v>1</v>
      </c>
      <c r="E24" s="11">
        <f>'[19]Лист1'!$C$17</f>
        <v>0.7864563947443549</v>
      </c>
      <c r="F24" s="12">
        <f>'[19]Лист1'!$C$22</f>
        <v>0.005044014055244991</v>
      </c>
      <c r="G24" s="13">
        <v>0</v>
      </c>
      <c r="H24" s="13">
        <v>0</v>
      </c>
      <c r="I24" s="11">
        <f>'[19]Лист1'!$C$60</f>
        <v>0.37956679940505883</v>
      </c>
      <c r="J24" s="11">
        <f>'[19]Лист1'!$C$74</f>
        <v>0.12902666666666668</v>
      </c>
      <c r="K24" s="11">
        <f>'[19]Лист1'!$C$93</f>
        <v>3.8419112515586153</v>
      </c>
      <c r="L24" s="36">
        <f t="shared" si="0"/>
        <v>5.1420051264299405</v>
      </c>
    </row>
    <row r="25" spans="1:12" s="5" customFormat="1" ht="12.75">
      <c r="A25" s="9">
        <v>19</v>
      </c>
      <c r="B25" s="4" t="s">
        <v>57</v>
      </c>
      <c r="C25" s="10">
        <v>5</v>
      </c>
      <c r="D25" s="10">
        <v>1</v>
      </c>
      <c r="E25" s="11">
        <f>'[20]Лист1'!$C$17</f>
        <v>0.7995746772437308</v>
      </c>
      <c r="F25" s="12">
        <f>'[20]Лист1'!$C$22</f>
        <v>0.005146164994373194</v>
      </c>
      <c r="G25" s="13">
        <v>0</v>
      </c>
      <c r="H25" s="13">
        <v>0</v>
      </c>
      <c r="I25" s="11">
        <f>'[20]Лист1'!$C$60</f>
        <v>0.38481575669491436</v>
      </c>
      <c r="J25" s="11">
        <f>'[20]Лист1'!$C$74</f>
        <v>0.14626633736725117</v>
      </c>
      <c r="K25" s="11">
        <f>'[20]Лист1'!$C$93</f>
        <v>3.8769841868152284</v>
      </c>
      <c r="L25" s="36">
        <f t="shared" si="0"/>
        <v>5.212787123115498</v>
      </c>
    </row>
    <row r="26" spans="1:12" s="5" customFormat="1" ht="12.75">
      <c r="A26" s="9">
        <v>20</v>
      </c>
      <c r="B26" s="4" t="s">
        <v>57</v>
      </c>
      <c r="C26" s="10">
        <v>6</v>
      </c>
      <c r="D26" s="10">
        <v>1</v>
      </c>
      <c r="E26" s="11">
        <f>'[21]Лист1'!$C$17</f>
        <v>0.7103472172963222</v>
      </c>
      <c r="F26" s="12">
        <f>'[21]Лист1'!$C$22</f>
        <v>0.004476662523873569</v>
      </c>
      <c r="G26" s="13">
        <v>0</v>
      </c>
      <c r="H26" s="13">
        <v>0</v>
      </c>
      <c r="I26" s="11">
        <f>'[21]Лист1'!$C$60</f>
        <v>0.3960564103082166</v>
      </c>
      <c r="J26" s="11">
        <f>'[21]Лист1'!$C$74</f>
        <v>0.13611061287027582</v>
      </c>
      <c r="K26" s="11">
        <f>'[21]Лист1'!$C$93</f>
        <v>3.992751869846784</v>
      </c>
      <c r="L26" s="36">
        <f t="shared" si="0"/>
        <v>5.239742772845473</v>
      </c>
    </row>
    <row r="27" spans="1:12" s="5" customFormat="1" ht="12.75">
      <c r="A27" s="9">
        <v>21</v>
      </c>
      <c r="B27" s="4" t="s">
        <v>57</v>
      </c>
      <c r="C27" s="10">
        <v>8</v>
      </c>
      <c r="D27" s="10">
        <v>1</v>
      </c>
      <c r="E27" s="11">
        <f>'[22]Лист1'!$C$17</f>
        <v>0.7458871139945865</v>
      </c>
      <c r="F27" s="12">
        <f>'[22]Лист1'!$C$22</f>
        <v>0.004740959762125144</v>
      </c>
      <c r="G27" s="13">
        <v>0</v>
      </c>
      <c r="H27" s="13">
        <v>0</v>
      </c>
      <c r="I27" s="11">
        <f>'[22]Лист1'!$C$60</f>
        <v>0.40453775828818384</v>
      </c>
      <c r="J27" s="11">
        <f>'[22]Лист1'!$C$74</f>
        <v>0.14045037154150197</v>
      </c>
      <c r="K27" s="11">
        <f>'[22]Лист1'!$C$93</f>
        <v>4.075303840744802</v>
      </c>
      <c r="L27" s="36">
        <f t="shared" si="0"/>
        <v>5.370920044331199</v>
      </c>
    </row>
    <row r="28" spans="1:12" s="5" customFormat="1" ht="12.75">
      <c r="A28" s="9">
        <v>22</v>
      </c>
      <c r="B28" s="4" t="s">
        <v>57</v>
      </c>
      <c r="C28" s="10">
        <v>9</v>
      </c>
      <c r="D28" s="10">
        <v>1</v>
      </c>
      <c r="E28" s="11">
        <f>'[23]Лист1'!$C$17</f>
        <v>0.8672238753323035</v>
      </c>
      <c r="F28" s="12">
        <f>'[23]Лист1'!$C$22</f>
        <v>0.0056652588532400934</v>
      </c>
      <c r="G28" s="13">
        <v>0</v>
      </c>
      <c r="H28" s="13">
        <v>0</v>
      </c>
      <c r="I28" s="11">
        <f>'[23]Лист1'!$C$60</f>
        <v>0.41174405317338775</v>
      </c>
      <c r="J28" s="11">
        <f>'[23]Лист1'!$C$74</f>
        <v>0.14491820554649268</v>
      </c>
      <c r="K28" s="11">
        <f>'[23]Лист1'!$C$93</f>
        <v>4.140462472735904</v>
      </c>
      <c r="L28" s="36">
        <f t="shared" si="0"/>
        <v>5.570013865641328</v>
      </c>
    </row>
    <row r="29" spans="1:12" s="5" customFormat="1" ht="12.75">
      <c r="A29" s="9">
        <v>23</v>
      </c>
      <c r="B29" s="4" t="s">
        <v>57</v>
      </c>
      <c r="C29" s="10">
        <v>11</v>
      </c>
      <c r="D29" s="10">
        <v>1</v>
      </c>
      <c r="E29" s="11">
        <f>'[24]Лист1'!$C$17</f>
        <v>0.7057847080035892</v>
      </c>
      <c r="F29" s="12">
        <f>'[24]Лист1'!$C$22</f>
        <v>0.004445515963368306</v>
      </c>
      <c r="G29" s="13">
        <v>0</v>
      </c>
      <c r="H29" s="13">
        <v>0</v>
      </c>
      <c r="I29" s="11">
        <f>'[24]Лист1'!$C$60</f>
        <v>0.41427465111195055</v>
      </c>
      <c r="J29" s="11">
        <f>'[24]Лист1'!$C$74</f>
        <v>0.14468218241042347</v>
      </c>
      <c r="K29" s="11">
        <f>'[24]Лист1'!$C$93</f>
        <v>4.175942700219442</v>
      </c>
      <c r="L29" s="36">
        <f t="shared" si="0"/>
        <v>5.445129757708773</v>
      </c>
    </row>
    <row r="30" spans="1:12" s="5" customFormat="1" ht="12.75">
      <c r="A30" s="9">
        <v>24</v>
      </c>
      <c r="B30" s="4" t="s">
        <v>57</v>
      </c>
      <c r="C30" s="10">
        <v>13</v>
      </c>
      <c r="D30" s="10">
        <v>1</v>
      </c>
      <c r="E30" s="11">
        <f>'[25]Лист1'!$C$17</f>
        <v>0.635114145067127</v>
      </c>
      <c r="F30" s="12">
        <f>'[25]Лист1'!$C$22</f>
        <v>0.003928347519560767</v>
      </c>
      <c r="G30" s="13">
        <v>0</v>
      </c>
      <c r="H30" s="13">
        <v>0</v>
      </c>
      <c r="I30" s="11">
        <f>'[25]Лист1'!$C$60</f>
        <v>0.38014178935270876</v>
      </c>
      <c r="J30" s="11">
        <f>'[25]Лист1'!$C$74</f>
        <v>0.12785060206284482</v>
      </c>
      <c r="K30" s="11">
        <f>'[25]Лист1'!$C$93</f>
        <v>3.8385947218189824</v>
      </c>
      <c r="L30" s="36">
        <f t="shared" si="0"/>
        <v>4.985629605821224</v>
      </c>
    </row>
    <row r="31" spans="1:12" s="5" customFormat="1" ht="12.75">
      <c r="A31" s="9">
        <v>25</v>
      </c>
      <c r="B31" s="4" t="s">
        <v>57</v>
      </c>
      <c r="C31" s="10">
        <v>14</v>
      </c>
      <c r="D31" s="10">
        <v>1</v>
      </c>
      <c r="E31" s="11">
        <f>'[26]Лист1'!$C$17</f>
        <v>0.793774243285752</v>
      </c>
      <c r="F31" s="12">
        <f>'[26]Лист1'!$C$22</f>
        <v>0.005101677599582906</v>
      </c>
      <c r="G31" s="13">
        <v>0</v>
      </c>
      <c r="H31" s="13">
        <v>0</v>
      </c>
      <c r="I31" s="11">
        <f>'[26]Лист1'!$C$60</f>
        <v>0.29662923932075125</v>
      </c>
      <c r="J31" s="11">
        <f>'[26]Лист1'!$C$74</f>
        <v>0.14331697450616243</v>
      </c>
      <c r="K31" s="11">
        <f>'[26]Лист1'!$C$93</f>
        <v>3.0024099921632432</v>
      </c>
      <c r="L31" s="36">
        <f t="shared" si="0"/>
        <v>4.241232126875492</v>
      </c>
    </row>
    <row r="32" spans="1:12" s="5" customFormat="1" ht="12.75">
      <c r="A32" s="9">
        <v>26</v>
      </c>
      <c r="B32" s="4" t="s">
        <v>57</v>
      </c>
      <c r="C32" s="10">
        <v>15</v>
      </c>
      <c r="D32" s="10">
        <v>1</v>
      </c>
      <c r="E32" s="11">
        <f>'[27]Лист1'!$C$17</f>
        <v>0.6497140661559071</v>
      </c>
      <c r="F32" s="12">
        <f>'[27]Лист1'!$C$22</f>
        <v>0.004033813007154886</v>
      </c>
      <c r="G32" s="13">
        <v>0</v>
      </c>
      <c r="H32" s="13">
        <v>0</v>
      </c>
      <c r="I32" s="11">
        <f>'[27]Лист1'!$C$60</f>
        <v>0.38709502360102244</v>
      </c>
      <c r="J32" s="11">
        <f>'[27]Лист1'!$C$74</f>
        <v>0.1312830443349754</v>
      </c>
      <c r="K32" s="11">
        <f>'[27]Лист1'!$C$93</f>
        <v>3.9083860966874866</v>
      </c>
      <c r="L32" s="36">
        <f t="shared" si="0"/>
        <v>5.0805120437865465</v>
      </c>
    </row>
    <row r="33" spans="1:12" s="5" customFormat="1" ht="12.75">
      <c r="A33" s="9">
        <v>27</v>
      </c>
      <c r="B33" s="4" t="s">
        <v>57</v>
      </c>
      <c r="C33" s="10">
        <v>16</v>
      </c>
      <c r="D33" s="10">
        <v>1</v>
      </c>
      <c r="E33" s="11">
        <f>'[28]Лист1'!$C$17</f>
        <v>1.02836303072152</v>
      </c>
      <c r="F33" s="12">
        <f>'[28]Лист1'!$C$22</f>
        <v>0.006934021394274327</v>
      </c>
      <c r="G33" s="13">
        <v>0</v>
      </c>
      <c r="H33" s="13">
        <v>0</v>
      </c>
      <c r="I33" s="11">
        <f>'[28]Лист1'!$C$60</f>
        <v>0.3783863809752778</v>
      </c>
      <c r="J33" s="11">
        <f>'[28]Лист1'!$C$74</f>
        <v>0.09336127201565558</v>
      </c>
      <c r="K33" s="11">
        <f>'[28]Лист1'!$C$93</f>
        <v>3.1322650201918734</v>
      </c>
      <c r="L33" s="36">
        <f t="shared" si="0"/>
        <v>4.639309725298601</v>
      </c>
    </row>
    <row r="34" spans="1:12" s="5" customFormat="1" ht="12.75">
      <c r="A34" s="9">
        <v>28</v>
      </c>
      <c r="B34" s="4" t="s">
        <v>57</v>
      </c>
      <c r="C34" s="10">
        <v>18</v>
      </c>
      <c r="D34" s="10">
        <v>1</v>
      </c>
      <c r="E34" s="11">
        <f>'[29]Лист1'!$C$17</f>
        <v>0.8206008918996063</v>
      </c>
      <c r="F34" s="12">
        <f>'[29]Лист1'!$C$22</f>
        <v>0.005305140810006496</v>
      </c>
      <c r="G34" s="13">
        <v>0</v>
      </c>
      <c r="H34" s="13">
        <v>0</v>
      </c>
      <c r="I34" s="11">
        <f>'[29]Лист1'!$C$60</f>
        <v>0.39847638872163677</v>
      </c>
      <c r="J34" s="11">
        <f>'[29]Лист1'!$C$74</f>
        <v>0.13825720066403818</v>
      </c>
      <c r="K34" s="11">
        <f>'[29]Лист1'!$C$93</f>
        <v>4.01050750886686</v>
      </c>
      <c r="L34" s="36">
        <f t="shared" si="0"/>
        <v>5.373147130962148</v>
      </c>
    </row>
    <row r="35" spans="1:12" s="5" customFormat="1" ht="12.75">
      <c r="A35" s="9">
        <v>29</v>
      </c>
      <c r="B35" s="4" t="s">
        <v>57</v>
      </c>
      <c r="C35" s="10">
        <v>20</v>
      </c>
      <c r="D35" s="10">
        <v>1</v>
      </c>
      <c r="E35" s="11">
        <f>'[30]Лист1'!$C$17</f>
        <v>0.6743896223712034</v>
      </c>
      <c r="F35" s="12">
        <f>'[30]Лист1'!$C$22</f>
        <v>0.004210433401006267</v>
      </c>
      <c r="G35" s="13">
        <v>0</v>
      </c>
      <c r="H35" s="13">
        <v>0</v>
      </c>
      <c r="I35" s="11">
        <f>'[30]Лист1'!$C$60</f>
        <v>0.3584758102755267</v>
      </c>
      <c r="J35" s="11">
        <f>'[30]Лист1'!$C$74</f>
        <v>0.11655250184501845</v>
      </c>
      <c r="K35" s="11">
        <f>'[30]Лист1'!$C$93</f>
        <v>3.681427204920423</v>
      </c>
      <c r="L35" s="36">
        <f t="shared" si="0"/>
        <v>4.835055572813178</v>
      </c>
    </row>
    <row r="36" spans="1:12" s="5" customFormat="1" ht="12.75">
      <c r="A36" s="9">
        <v>30</v>
      </c>
      <c r="B36" s="4" t="s">
        <v>57</v>
      </c>
      <c r="C36" s="10">
        <v>22</v>
      </c>
      <c r="D36" s="10">
        <v>1</v>
      </c>
      <c r="E36" s="11">
        <f>'[31]Лист1'!$C$17</f>
        <v>0.6010115133685047</v>
      </c>
      <c r="F36" s="12">
        <f>'[31]Лист1'!$C$22</f>
        <v>0.003682425945413968</v>
      </c>
      <c r="G36" s="13">
        <v>0</v>
      </c>
      <c r="H36" s="13">
        <v>0</v>
      </c>
      <c r="I36" s="11">
        <f>'[31]Лист1'!$C$60</f>
        <v>0.3366667461858199</v>
      </c>
      <c r="J36" s="11">
        <f>'[31]Лист1'!$C$74</f>
        <v>0.10563788628762541</v>
      </c>
      <c r="K36" s="11">
        <f>'[31]Лист1'!$C$93</f>
        <v>3.4626861776879116</v>
      </c>
      <c r="L36" s="36">
        <f t="shared" si="0"/>
        <v>4.509684749475276</v>
      </c>
    </row>
    <row r="37" spans="1:12" s="5" customFormat="1" ht="12.75">
      <c r="A37" s="9">
        <v>31</v>
      </c>
      <c r="B37" s="4" t="s">
        <v>57</v>
      </c>
      <c r="C37" s="10">
        <v>24</v>
      </c>
      <c r="D37" s="10">
        <v>1</v>
      </c>
      <c r="E37" s="11">
        <f>'[32]Лист1'!$C$17</f>
        <v>0.5578570171702747</v>
      </c>
      <c r="F37" s="12">
        <f>'[32]Лист1'!$C$22</f>
        <v>0.0033977260054537414</v>
      </c>
      <c r="G37" s="13">
        <v>0</v>
      </c>
      <c r="H37" s="14">
        <f>'[32]Лист1'!$C$50</f>
        <v>0.017580750113892554</v>
      </c>
      <c r="I37" s="11">
        <f>'[32]Лист1'!$C$60</f>
        <v>0.3005368406878137</v>
      </c>
      <c r="J37" s="11">
        <f>'[32]Лист1'!$C$74</f>
        <v>0.12177651413189772</v>
      </c>
      <c r="K37" s="11">
        <f>'[32]Лист1'!$C$93</f>
        <v>2.653295190542032</v>
      </c>
      <c r="L37" s="36">
        <f t="shared" si="0"/>
        <v>3.6544440386513646</v>
      </c>
    </row>
    <row r="38" spans="1:12" s="5" customFormat="1" ht="12.75">
      <c r="A38" s="9">
        <v>32</v>
      </c>
      <c r="B38" s="4" t="s">
        <v>57</v>
      </c>
      <c r="C38" s="10">
        <v>26</v>
      </c>
      <c r="D38" s="10">
        <v>1</v>
      </c>
      <c r="E38" s="11">
        <f>'[33]Лист1'!$C$17</f>
        <v>0.48391646663503</v>
      </c>
      <c r="F38" s="12">
        <f>'[33]Лист1'!$C$22</f>
        <v>0.0028939205122181172</v>
      </c>
      <c r="G38" s="13">
        <v>0</v>
      </c>
      <c r="H38" s="14">
        <f>'[33]Лист1'!$C$50</f>
        <v>0.020235980720054104</v>
      </c>
      <c r="I38" s="11">
        <f>'[33]Лист1'!$C$60</f>
        <v>0.3268485114594286</v>
      </c>
      <c r="J38" s="11">
        <f>'[33]Лист1'!$C$74</f>
        <v>0.13759465213534408</v>
      </c>
      <c r="K38" s="11">
        <f>'[33]Лист1'!$C$93</f>
        <v>2.876185589094633</v>
      </c>
      <c r="L38" s="36">
        <f t="shared" si="0"/>
        <v>3.847675120556708</v>
      </c>
    </row>
    <row r="39" spans="1:12" s="5" customFormat="1" ht="12.75">
      <c r="A39" s="9">
        <v>33</v>
      </c>
      <c r="B39" s="4" t="s">
        <v>57</v>
      </c>
      <c r="C39" s="10">
        <v>32</v>
      </c>
      <c r="D39" s="10">
        <v>1</v>
      </c>
      <c r="E39" s="11">
        <f>'[34]Лист1'!$C$17</f>
        <v>0.6624504470903008</v>
      </c>
      <c r="F39" s="12">
        <f>'[34]Лист1'!$C$22</f>
        <v>0.004125976727350398</v>
      </c>
      <c r="G39" s="13">
        <v>0</v>
      </c>
      <c r="H39" s="13">
        <v>0</v>
      </c>
      <c r="I39" s="11">
        <f>'[34]Лист1'!$C$60</f>
        <v>0.2928034421950086</v>
      </c>
      <c r="J39" s="11">
        <f>'[34]Лист1'!$C$74</f>
        <v>0.1320150513782417</v>
      </c>
      <c r="K39" s="11">
        <f>'[34]Лист1'!$C$93</f>
        <v>2.9234498199053447</v>
      </c>
      <c r="L39" s="36">
        <f t="shared" si="0"/>
        <v>4.014844737296246</v>
      </c>
    </row>
    <row r="40" spans="1:12" s="5" customFormat="1" ht="12.75">
      <c r="A40" s="9">
        <v>34</v>
      </c>
      <c r="B40" s="4" t="s">
        <v>57</v>
      </c>
      <c r="C40" s="10">
        <v>34</v>
      </c>
      <c r="D40" s="10">
        <v>1</v>
      </c>
      <c r="E40" s="11">
        <f>'[35]Лист1'!$C$17</f>
        <v>0.9376655280658299</v>
      </c>
      <c r="F40" s="12">
        <f>'[35]Лист1'!$C$22</f>
        <v>0.006215607819272767</v>
      </c>
      <c r="G40" s="13">
        <v>0</v>
      </c>
      <c r="H40" s="13">
        <v>0</v>
      </c>
      <c r="I40" s="11">
        <f>'[35]Лист1'!$C$60</f>
        <v>0.24786040157486697</v>
      </c>
      <c r="J40" s="11">
        <f>'[35]Лист1'!$C$74</f>
        <v>0.13635435149654646</v>
      </c>
      <c r="K40" s="11">
        <f>'[35]Лист1'!$C$93</f>
        <v>2.6890281543198826</v>
      </c>
      <c r="L40" s="36">
        <f t="shared" si="0"/>
        <v>4.017124043276398</v>
      </c>
    </row>
    <row r="41" spans="1:12" s="5" customFormat="1" ht="12.75">
      <c r="A41" s="9">
        <v>35</v>
      </c>
      <c r="B41" s="4" t="s">
        <v>57</v>
      </c>
      <c r="C41" s="10">
        <v>35</v>
      </c>
      <c r="D41" s="10">
        <v>1</v>
      </c>
      <c r="E41" s="11">
        <f>'[36]Лист1'!$C$17</f>
        <v>0.7627912432425168</v>
      </c>
      <c r="F41" s="12">
        <f>'[36]Лист1'!$C$22</f>
        <v>0.004865580155028645</v>
      </c>
      <c r="G41" s="13">
        <v>0</v>
      </c>
      <c r="H41" s="13">
        <v>0</v>
      </c>
      <c r="I41" s="11">
        <f>'[36]Лист1'!$C$60</f>
        <v>0.2898297023024879</v>
      </c>
      <c r="J41" s="11">
        <f>'[36]Лист1'!$C$74</f>
        <v>0.1281264319325004</v>
      </c>
      <c r="K41" s="11">
        <f>'[36]Лист1'!$C$93</f>
        <v>2.928729126204323</v>
      </c>
      <c r="L41" s="36">
        <f t="shared" si="0"/>
        <v>4.114342083836857</v>
      </c>
    </row>
    <row r="42" spans="1:12" s="5" customFormat="1" ht="12.75">
      <c r="A42" s="9">
        <v>36</v>
      </c>
      <c r="B42" s="4" t="s">
        <v>57</v>
      </c>
      <c r="C42" s="10">
        <v>36</v>
      </c>
      <c r="D42" s="10">
        <v>1</v>
      </c>
      <c r="E42" s="11">
        <f>'[37]Лист1'!$C$17</f>
        <v>0.8851239614010854</v>
      </c>
      <c r="F42" s="12">
        <f>'[37]Лист1'!$C$22</f>
        <v>0.005857438468461447</v>
      </c>
      <c r="G42" s="13">
        <v>0</v>
      </c>
      <c r="H42" s="14">
        <f>'[37]Лист1'!$C$50</f>
        <v>0.04391364148028383</v>
      </c>
      <c r="I42" s="11">
        <f>'[37]Лист1'!$C$60</f>
        <v>0.2469425467523491</v>
      </c>
      <c r="J42" s="11">
        <f>'[37]Лист1'!$C$74</f>
        <v>0.135350218384967</v>
      </c>
      <c r="K42" s="11">
        <f>'[37]Лист1'!$C$93</f>
        <v>2.678766572889342</v>
      </c>
      <c r="L42" s="36">
        <f t="shared" si="0"/>
        <v>3.995954379376489</v>
      </c>
    </row>
    <row r="43" spans="1:12" s="5" customFormat="1" ht="12.75">
      <c r="A43" s="9">
        <v>37</v>
      </c>
      <c r="B43" s="4" t="s">
        <v>57</v>
      </c>
      <c r="C43" s="10">
        <v>37</v>
      </c>
      <c r="D43" s="10">
        <v>1</v>
      </c>
      <c r="E43" s="11">
        <f>'[38]Лист1'!$C$17</f>
        <v>0.8846182393620908</v>
      </c>
      <c r="F43" s="12">
        <f>'[38]Лист1'!$C$22</f>
        <v>0.005798685911863339</v>
      </c>
      <c r="G43" s="13">
        <v>0</v>
      </c>
      <c r="H43" s="13">
        <v>0</v>
      </c>
      <c r="I43" s="11">
        <f>'[38]Лист1'!$C$60</f>
        <v>0.24626217161877698</v>
      </c>
      <c r="J43" s="11">
        <f>'[38]Лист1'!$C$74</f>
        <v>0.1339925991100832</v>
      </c>
      <c r="K43" s="11">
        <f>'[38]Лист1'!$C$93</f>
        <v>2.668702317339148</v>
      </c>
      <c r="L43" s="36">
        <f t="shared" si="0"/>
        <v>3.939374013341962</v>
      </c>
    </row>
    <row r="44" spans="1:12" s="5" customFormat="1" ht="12.75">
      <c r="A44" s="9">
        <v>38</v>
      </c>
      <c r="B44" s="4" t="s">
        <v>57</v>
      </c>
      <c r="C44" s="10">
        <v>38</v>
      </c>
      <c r="D44" s="10">
        <v>1</v>
      </c>
      <c r="E44" s="11">
        <f>'[39]Лист1'!$C$17</f>
        <v>0.781315491319615</v>
      </c>
      <c r="F44" s="12">
        <f>'[39]Лист1'!$C$22</f>
        <v>0.005165684622608787</v>
      </c>
      <c r="G44" s="13">
        <v>0</v>
      </c>
      <c r="H44" s="14">
        <f>'[39]Лист1'!$C$50</f>
        <v>0.04291205193319561</v>
      </c>
      <c r="I44" s="11">
        <f>'[39]Лист1'!$C$60</f>
        <v>0.3471295454593794</v>
      </c>
      <c r="J44" s="11">
        <f>'[39]Лист1'!$C$74</f>
        <v>0.13213901876688897</v>
      </c>
      <c r="K44" s="11">
        <f>'[39]Лист1'!$C$93</f>
        <v>2.660591873090688</v>
      </c>
      <c r="L44" s="36">
        <f t="shared" si="0"/>
        <v>3.9692536651923755</v>
      </c>
    </row>
    <row r="45" spans="1:12" s="5" customFormat="1" ht="12.75">
      <c r="A45" s="9">
        <v>39</v>
      </c>
      <c r="B45" s="4" t="s">
        <v>57</v>
      </c>
      <c r="C45" s="10">
        <v>40</v>
      </c>
      <c r="D45" s="10">
        <v>1</v>
      </c>
      <c r="E45" s="11">
        <f>'[40]Лист1'!$C$17</f>
        <v>0.8329201885105685</v>
      </c>
      <c r="F45" s="12">
        <f>'[40]Лист1'!$C$22</f>
        <v>0.00558196030559711</v>
      </c>
      <c r="G45" s="13">
        <v>0</v>
      </c>
      <c r="H45" s="13">
        <v>0</v>
      </c>
      <c r="I45" s="11">
        <f>'[40]Лист1'!$C$60</f>
        <v>0.4942041828652967</v>
      </c>
      <c r="J45" s="11">
        <f>'[40]Лист1'!$C$74</f>
        <v>0.13384889697370597</v>
      </c>
      <c r="K45" s="11">
        <f>'[40]Лист1'!$C$93</f>
        <v>2.913498721734837</v>
      </c>
      <c r="L45" s="36">
        <f t="shared" si="0"/>
        <v>4.380053950390005</v>
      </c>
    </row>
    <row r="46" spans="1:12" s="5" customFormat="1" ht="12.75">
      <c r="A46" s="9">
        <v>40</v>
      </c>
      <c r="B46" s="4" t="s">
        <v>57</v>
      </c>
      <c r="C46" s="10">
        <v>41</v>
      </c>
      <c r="D46" s="10">
        <v>1</v>
      </c>
      <c r="E46" s="11">
        <f>'[41]Лист1'!$C$17</f>
        <v>1.0135622348941151</v>
      </c>
      <c r="F46" s="12">
        <f>'[41]Лист1'!$C$22</f>
        <v>0.0068210722588865</v>
      </c>
      <c r="G46" s="13">
        <v>0</v>
      </c>
      <c r="H46" s="13">
        <v>0</v>
      </c>
      <c r="I46" s="11">
        <f>'[41]Лист1'!$C$60</f>
        <v>0.24134631091378383</v>
      </c>
      <c r="J46" s="11">
        <f>'[41]Лист1'!$C$74</f>
        <v>0.1313477476589453</v>
      </c>
      <c r="K46" s="11">
        <f>'[41]Лист1'!$C$93</f>
        <v>2.6127254465239407</v>
      </c>
      <c r="L46" s="36">
        <f t="shared" si="0"/>
        <v>4.005802812249671</v>
      </c>
    </row>
    <row r="47" spans="1:12" s="5" customFormat="1" ht="12.75">
      <c r="A47" s="9">
        <v>41</v>
      </c>
      <c r="B47" s="4" t="s">
        <v>57</v>
      </c>
      <c r="C47" s="10">
        <v>43</v>
      </c>
      <c r="D47" s="10">
        <v>1</v>
      </c>
      <c r="E47" s="11">
        <f>'[42]Лист1'!$C$17</f>
        <v>0.5654855658136383</v>
      </c>
      <c r="F47" s="12">
        <f>'[42]Лист1'!$C$22</f>
        <v>0.0034346436022552594</v>
      </c>
      <c r="G47" s="13">
        <v>0</v>
      </c>
      <c r="H47" s="13">
        <v>0</v>
      </c>
      <c r="I47" s="11">
        <f>'[42]Лист1'!$C$60</f>
        <v>0.2847322288877075</v>
      </c>
      <c r="J47" s="11">
        <f>'[42]Лист1'!$C$74</f>
        <v>0.11859243992606286</v>
      </c>
      <c r="K47" s="11">
        <f>'[42]Лист1'!$C$93</f>
        <v>2.8911585025489943</v>
      </c>
      <c r="L47" s="36">
        <f t="shared" si="0"/>
        <v>3.8634033807786583</v>
      </c>
    </row>
    <row r="48" spans="1:12" s="5" customFormat="1" ht="12.75">
      <c r="A48" s="9">
        <v>42</v>
      </c>
      <c r="B48" s="4" t="s">
        <v>57</v>
      </c>
      <c r="C48" s="10">
        <v>44</v>
      </c>
      <c r="D48" s="10">
        <v>1</v>
      </c>
      <c r="E48" s="11">
        <f>'[43]Лист1'!$C$17</f>
        <v>0.414476149986426</v>
      </c>
      <c r="F48" s="12">
        <f>'[43]Лист1'!$C$22</f>
        <v>0.0024270841165490173</v>
      </c>
      <c r="G48" s="13">
        <v>0</v>
      </c>
      <c r="H48" s="14">
        <f>'[43]Лист1'!$C$50</f>
        <v>0.016294269704787576</v>
      </c>
      <c r="I48" s="11">
        <f>'[43]Лист1'!$C$60</f>
        <v>0.28325807896240845</v>
      </c>
      <c r="J48" s="11">
        <f>'[43]Лист1'!$C$74</f>
        <v>0.1202918756930085</v>
      </c>
      <c r="K48" s="11">
        <f>'[43]Лист1'!$C$93</f>
        <v>2.6115798993133232</v>
      </c>
      <c r="L48" s="36">
        <f t="shared" si="0"/>
        <v>3.4483273577765026</v>
      </c>
    </row>
    <row r="49" spans="1:12" s="5" customFormat="1" ht="12.75">
      <c r="A49" s="9">
        <v>43</v>
      </c>
      <c r="B49" s="4" t="s">
        <v>57</v>
      </c>
      <c r="C49" s="10">
        <v>46</v>
      </c>
      <c r="D49" s="10">
        <v>1</v>
      </c>
      <c r="E49" s="11">
        <f>'[44]Лист1'!$C$17</f>
        <v>0.6844916829933587</v>
      </c>
      <c r="F49" s="12">
        <f>'[44]Лист1'!$C$22</f>
        <v>0.0043198826092992965</v>
      </c>
      <c r="G49" s="13">
        <v>0</v>
      </c>
      <c r="H49" s="14">
        <f>'[44]Лист1'!$C$50</f>
        <v>0.03108046765081026</v>
      </c>
      <c r="I49" s="11">
        <f>'[44]Лист1'!$C$60</f>
        <v>0.3009320385238098</v>
      </c>
      <c r="J49" s="11">
        <f>'[44]Лист1'!$C$74</f>
        <v>0.13864067831449126</v>
      </c>
      <c r="K49" s="11">
        <f>'[44]Лист1'!$C$93</f>
        <v>3.053750009612027</v>
      </c>
      <c r="L49" s="36">
        <f t="shared" si="0"/>
        <v>4.2132147597037966</v>
      </c>
    </row>
    <row r="50" spans="1:12" s="5" customFormat="1" ht="12.75">
      <c r="A50" s="9">
        <v>44</v>
      </c>
      <c r="B50" s="4" t="s">
        <v>57</v>
      </c>
      <c r="C50" s="10">
        <v>47</v>
      </c>
      <c r="D50" s="10">
        <v>1</v>
      </c>
      <c r="E50" s="11">
        <f>'[45]Лист1'!$C$17</f>
        <v>0.45771221416075336</v>
      </c>
      <c r="F50" s="12">
        <f>'[45]Лист1'!$C$22</f>
        <v>0.0027003970481036103</v>
      </c>
      <c r="G50" s="13">
        <v>0</v>
      </c>
      <c r="H50" s="13">
        <v>0</v>
      </c>
      <c r="I50" s="11">
        <f>'[45]Лист1'!$C$60</f>
        <v>0.28190048074281593</v>
      </c>
      <c r="J50" s="11">
        <f>'[45]Лист1'!$C$74</f>
        <v>0.11980955924783604</v>
      </c>
      <c r="K50" s="11">
        <f>'[45]Лист1'!$C$93</f>
        <v>2.3947952299174653</v>
      </c>
      <c r="L50" s="36">
        <f t="shared" si="0"/>
        <v>3.2569178811169746</v>
      </c>
    </row>
    <row r="51" spans="1:12" s="5" customFormat="1" ht="12.75">
      <c r="A51" s="9">
        <v>45</v>
      </c>
      <c r="B51" s="4" t="s">
        <v>57</v>
      </c>
      <c r="C51" s="10">
        <v>48</v>
      </c>
      <c r="D51" s="10">
        <v>1</v>
      </c>
      <c r="E51" s="11">
        <f>'[46]Лист1'!$C$17</f>
        <v>0.5093293400967988</v>
      </c>
      <c r="F51" s="12">
        <f>'[46]Лист1'!$C$22</f>
        <v>0.003060506348603775</v>
      </c>
      <c r="G51" s="13">
        <v>0</v>
      </c>
      <c r="H51" s="14">
        <f>'[46]Лист1'!$C$50</f>
        <v>0.015541349684858744</v>
      </c>
      <c r="I51" s="11">
        <f>'[46]Лист1'!$C$60</f>
        <v>0.27732660887387556</v>
      </c>
      <c r="J51" s="11">
        <f>'[46]Лист1'!$C$74</f>
        <v>0.11777074621026895</v>
      </c>
      <c r="K51" s="11">
        <f>'[46]Лист1'!$C$93</f>
        <v>2.3528806658497987</v>
      </c>
      <c r="L51" s="36">
        <f t="shared" si="0"/>
        <v>3.2759092170642043</v>
      </c>
    </row>
    <row r="52" spans="1:12" s="5" customFormat="1" ht="12.75">
      <c r="A52" s="9">
        <v>46</v>
      </c>
      <c r="B52" s="4" t="s">
        <v>57</v>
      </c>
      <c r="C52" s="10">
        <v>51</v>
      </c>
      <c r="D52" s="10">
        <v>1</v>
      </c>
      <c r="E52" s="11">
        <f>'[47]Лист1'!$C$17</f>
        <v>0.5424643882311944</v>
      </c>
      <c r="F52" s="12">
        <f>'[47]Лист1'!$C$22</f>
        <v>0.0032858727687328226</v>
      </c>
      <c r="G52" s="13">
        <v>0</v>
      </c>
      <c r="H52" s="14">
        <f>'[47]Лист1'!$C$50</f>
        <v>0.016000366965297892</v>
      </c>
      <c r="I52" s="11">
        <f>'[47]Лист1'!$C$60</f>
        <v>0.28290373815288977</v>
      </c>
      <c r="J52" s="11">
        <f>'[47]Лист1'!$C$74</f>
        <v>0.09418358592267011</v>
      </c>
      <c r="K52" s="11">
        <f>'[47]Лист1'!$C$93</f>
        <v>2.3887644158433012</v>
      </c>
      <c r="L52" s="36">
        <f t="shared" si="0"/>
        <v>3.3276023678840865</v>
      </c>
    </row>
    <row r="53" spans="1:12" s="5" customFormat="1" ht="12.75" customHeight="1">
      <c r="A53" s="9">
        <v>47</v>
      </c>
      <c r="B53" s="4" t="s">
        <v>58</v>
      </c>
      <c r="C53" s="10">
        <v>20</v>
      </c>
      <c r="D53" s="10">
        <v>1</v>
      </c>
      <c r="E53" s="11">
        <f>'[48]Лист1'!$C$17</f>
        <v>0.5441695267846987</v>
      </c>
      <c r="F53" s="12">
        <f>'[48]Лист1'!$C$22</f>
        <v>0.003302270970027445</v>
      </c>
      <c r="G53" s="13">
        <v>0</v>
      </c>
      <c r="H53" s="14">
        <f>'[48]Лист1'!$C$50</f>
        <v>0.018822205904423146</v>
      </c>
      <c r="I53" s="11">
        <f>'[48]Лист1'!$C$60</f>
        <v>0.31353033320941953</v>
      </c>
      <c r="J53" s="11">
        <f>'[48]Лист1'!$C$74</f>
        <v>0.11100047375221324</v>
      </c>
      <c r="K53" s="11">
        <f>'[48]Лист1'!$C$93</f>
        <v>3.1063231320495124</v>
      </c>
      <c r="L53" s="36">
        <f t="shared" si="0"/>
        <v>4.097147942670294</v>
      </c>
    </row>
    <row r="54" spans="1:12" s="5" customFormat="1" ht="12.75" customHeight="1">
      <c r="A54" s="9">
        <v>48</v>
      </c>
      <c r="B54" s="4" t="s">
        <v>58</v>
      </c>
      <c r="C54" s="10">
        <v>21</v>
      </c>
      <c r="D54" s="10">
        <v>1</v>
      </c>
      <c r="E54" s="11">
        <f>'[49]Лист1'!$C$17</f>
        <v>0.5534356049850515</v>
      </c>
      <c r="F54" s="12">
        <f>'[49]Лист1'!$C$22</f>
        <v>0.0033608440051677286</v>
      </c>
      <c r="G54" s="13">
        <v>0</v>
      </c>
      <c r="H54" s="14">
        <f>'[49]Лист1'!$C$50</f>
        <v>0.015271493702840956</v>
      </c>
      <c r="I54" s="11">
        <f>'[49]Лист1'!$C$60</f>
        <v>0.27533048993155157</v>
      </c>
      <c r="J54" s="11">
        <f>'[49]Лист1'!$C$74</f>
        <v>0.09012440602234094</v>
      </c>
      <c r="K54" s="11">
        <f>'[49]Лист1'!$C$93</f>
        <v>2.7380911144412443</v>
      </c>
      <c r="L54" s="36">
        <f t="shared" si="0"/>
        <v>3.675613953088197</v>
      </c>
    </row>
    <row r="55" spans="1:12" s="5" customFormat="1" ht="12.75" customHeight="1">
      <c r="A55" s="9">
        <v>49</v>
      </c>
      <c r="B55" s="4" t="s">
        <v>58</v>
      </c>
      <c r="C55" s="10">
        <v>28</v>
      </c>
      <c r="D55" s="10">
        <v>1</v>
      </c>
      <c r="E55" s="11">
        <f>'[50]Лист1'!$C$17</f>
        <v>0.7891632254175603</v>
      </c>
      <c r="F55" s="12">
        <f>'[50]Лист1'!$C$22</f>
        <v>0.0050711574772153685</v>
      </c>
      <c r="G55" s="13">
        <v>0</v>
      </c>
      <c r="H55" s="13">
        <v>0</v>
      </c>
      <c r="I55" s="11">
        <f>'[50]Лист1'!$C$60</f>
        <v>0.28763892470808317</v>
      </c>
      <c r="J55" s="11">
        <f>'[50]Лист1'!$C$74</f>
        <v>0.1714848336657873</v>
      </c>
      <c r="K55" s="11">
        <f>'[50]Лист1'!$C$93</f>
        <v>2.9208984765609842</v>
      </c>
      <c r="L55" s="36">
        <f t="shared" si="0"/>
        <v>4.174256617829631</v>
      </c>
    </row>
    <row r="56" spans="1:12" s="5" customFormat="1" ht="12.75" customHeight="1">
      <c r="A56" s="9">
        <v>50</v>
      </c>
      <c r="B56" s="4" t="s">
        <v>58</v>
      </c>
      <c r="C56" s="10">
        <v>29</v>
      </c>
      <c r="D56" s="10">
        <v>1</v>
      </c>
      <c r="E56" s="11">
        <f>'[51]Лист1'!$C$17</f>
        <v>1.2312841154124865</v>
      </c>
      <c r="F56" s="12">
        <f>'[51]Лист1'!$C$22</f>
        <v>0.008624089818926425</v>
      </c>
      <c r="G56" s="13">
        <v>0</v>
      </c>
      <c r="H56" s="13">
        <v>0</v>
      </c>
      <c r="I56" s="11">
        <f>'[51]Лист1'!$C$60</f>
        <v>0.2484758696197033</v>
      </c>
      <c r="J56" s="11">
        <f>'[51]Лист1'!$C$74</f>
        <v>0.14622248558277343</v>
      </c>
      <c r="K56" s="11">
        <f>'[51]Лист1'!$C$93</f>
        <v>2.622186617805948</v>
      </c>
      <c r="L56" s="36">
        <f t="shared" si="0"/>
        <v>4.256793178239837</v>
      </c>
    </row>
    <row r="57" spans="1:12" s="5" customFormat="1" ht="12.75" customHeight="1">
      <c r="A57" s="9">
        <v>51</v>
      </c>
      <c r="B57" s="4" t="s">
        <v>58</v>
      </c>
      <c r="C57" s="10">
        <v>30</v>
      </c>
      <c r="D57" s="10">
        <v>1</v>
      </c>
      <c r="E57" s="11">
        <f>'[52]Лист1'!$C$17</f>
        <v>0.7132476380249462</v>
      </c>
      <c r="F57" s="12">
        <f>'[52]Лист1'!$C$22</f>
        <v>0.004503468734107827</v>
      </c>
      <c r="G57" s="13">
        <v>0</v>
      </c>
      <c r="H57" s="13">
        <v>0</v>
      </c>
      <c r="I57" s="11">
        <f>'[52]Лист1'!$C$60</f>
        <v>0.2901658436207605</v>
      </c>
      <c r="J57" s="11">
        <f>'[52]Лист1'!$C$74</f>
        <v>0.17248091901949683</v>
      </c>
      <c r="K57" s="11">
        <f>'[52]Лист1'!$C$93</f>
        <v>2.95066189391747</v>
      </c>
      <c r="L57" s="36">
        <f t="shared" si="0"/>
        <v>4.131059763316781</v>
      </c>
    </row>
    <row r="58" spans="1:12" s="5" customFormat="1" ht="12.75" customHeight="1">
      <c r="A58" s="9">
        <v>52</v>
      </c>
      <c r="B58" s="4" t="s">
        <v>58</v>
      </c>
      <c r="C58" s="10">
        <v>31</v>
      </c>
      <c r="D58" s="10">
        <v>1</v>
      </c>
      <c r="E58" s="11">
        <f>'[53]Лист1'!$C$17</f>
        <v>1.4592884488460478</v>
      </c>
      <c r="F58" s="12">
        <f>'[53]Лист1'!$C$22</f>
        <v>0.010596388597305858</v>
      </c>
      <c r="G58" s="13">
        <v>0</v>
      </c>
      <c r="H58" s="13">
        <v>0</v>
      </c>
      <c r="I58" s="11">
        <f>'[53]Лист1'!$C$60</f>
        <v>0.27953079523323465</v>
      </c>
      <c r="J58" s="11">
        <f>'[53]Лист1'!$C$74</f>
        <v>0.1728388734860645</v>
      </c>
      <c r="K58" s="11">
        <f>'[53]Лист1'!$C$93</f>
        <v>2.811297086171579</v>
      </c>
      <c r="L58" s="36">
        <f t="shared" si="0"/>
        <v>4.733551592334232</v>
      </c>
    </row>
    <row r="59" spans="1:12" s="5" customFormat="1" ht="12.75" customHeight="1">
      <c r="A59" s="9">
        <v>53</v>
      </c>
      <c r="B59" s="4" t="s">
        <v>58</v>
      </c>
      <c r="C59" s="10">
        <v>32</v>
      </c>
      <c r="D59" s="10">
        <v>1</v>
      </c>
      <c r="E59" s="11">
        <f>'[54]Лист1'!$C$17</f>
        <v>1.4652216532034426</v>
      </c>
      <c r="F59" s="12">
        <f>'[54]Лист1'!$C$22</f>
        <v>0.010648702374230675</v>
      </c>
      <c r="G59" s="13">
        <v>0</v>
      </c>
      <c r="H59" s="13">
        <v>0</v>
      </c>
      <c r="I59" s="11">
        <f>'[54]Лист1'!$C$60</f>
        <v>0.280371698506271</v>
      </c>
      <c r="J59" s="11">
        <f>'[54]Лист1'!$C$74</f>
        <v>0.17369216932251444</v>
      </c>
      <c r="K59" s="11">
        <f>'[54]Лист1'!$C$93</f>
        <v>2.8199706199078767</v>
      </c>
      <c r="L59" s="36">
        <f t="shared" si="0"/>
        <v>4.749904843314336</v>
      </c>
    </row>
    <row r="60" spans="1:12" s="5" customFormat="1" ht="12.75" customHeight="1">
      <c r="A60" s="9">
        <v>54</v>
      </c>
      <c r="B60" s="4" t="s">
        <v>58</v>
      </c>
      <c r="C60" s="10">
        <v>33</v>
      </c>
      <c r="D60" s="10">
        <v>1</v>
      </c>
      <c r="E60" s="11">
        <f>'[55]Лист1'!$C$17</f>
        <v>1.2972419353411515</v>
      </c>
      <c r="F60" s="12">
        <f>'[55]Лист1'!$C$22</f>
        <v>0.009189731115361179</v>
      </c>
      <c r="G60" s="13">
        <v>0</v>
      </c>
      <c r="H60" s="13">
        <v>0</v>
      </c>
      <c r="I60" s="11">
        <f>'[55]Лист1'!$C$60</f>
        <v>0.27823222479244714</v>
      </c>
      <c r="J60" s="11">
        <f>'[55]Лист1'!$C$74</f>
        <v>0.16988069034756417</v>
      </c>
      <c r="K60" s="11">
        <f>'[55]Лист1'!$C$93</f>
        <v>2.803959466620287</v>
      </c>
      <c r="L60" s="36">
        <f t="shared" si="0"/>
        <v>4.558504048216811</v>
      </c>
    </row>
    <row r="61" spans="1:12" s="5" customFormat="1" ht="12.75" customHeight="1">
      <c r="A61" s="9">
        <v>55</v>
      </c>
      <c r="B61" s="4" t="s">
        <v>58</v>
      </c>
      <c r="C61" s="10">
        <v>34</v>
      </c>
      <c r="D61" s="10">
        <v>1</v>
      </c>
      <c r="E61" s="11">
        <f>'[56]Лист1'!$C$17</f>
        <v>2.0651246893414905</v>
      </c>
      <c r="F61" s="12">
        <f>'[56]Лист1'!$C$22</f>
        <v>0.016110205817014372</v>
      </c>
      <c r="G61" s="13">
        <v>0</v>
      </c>
      <c r="H61" s="13">
        <v>0</v>
      </c>
      <c r="I61" s="11">
        <f>'[56]Лист1'!$C$60</f>
        <v>0.24908122880986056</v>
      </c>
      <c r="J61" s="11">
        <f>'[56]Лист1'!$C$74</f>
        <v>0.1544210755692136</v>
      </c>
      <c r="K61" s="11">
        <f>'[56]Лист1'!$C$93</f>
        <v>2.6186106392521173</v>
      </c>
      <c r="L61" s="36">
        <f t="shared" si="0"/>
        <v>5.103347838789697</v>
      </c>
    </row>
    <row r="62" spans="1:12" s="5" customFormat="1" ht="12.75" customHeight="1">
      <c r="A62" s="9">
        <v>56</v>
      </c>
      <c r="B62" s="4" t="s">
        <v>58</v>
      </c>
      <c r="C62" s="10">
        <v>35</v>
      </c>
      <c r="D62" s="10">
        <v>1</v>
      </c>
      <c r="E62" s="11">
        <f>'[57]Лист1'!$C$17</f>
        <v>1.3724493931057706</v>
      </c>
      <c r="F62" s="12">
        <f>'[57]Лист1'!$C$22</f>
        <v>0.009840100695114198</v>
      </c>
      <c r="G62" s="13">
        <v>0</v>
      </c>
      <c r="H62" s="13">
        <v>0</v>
      </c>
      <c r="I62" s="11">
        <f>'[57]Лист1'!$C$60</f>
        <v>0.28385738946926325</v>
      </c>
      <c r="J62" s="11">
        <f>'[57]Лист1'!$C$74</f>
        <v>0.1825553577621084</v>
      </c>
      <c r="K62" s="11">
        <f>'[57]Лист1'!$C$93</f>
        <v>2.846563421360173</v>
      </c>
      <c r="L62" s="36">
        <f t="shared" si="0"/>
        <v>4.69526566239243</v>
      </c>
    </row>
    <row r="63" spans="1:12" s="5" customFormat="1" ht="12.75" customHeight="1">
      <c r="A63" s="9">
        <v>57</v>
      </c>
      <c r="B63" s="4" t="s">
        <v>15</v>
      </c>
      <c r="C63" s="10">
        <v>5</v>
      </c>
      <c r="D63" s="10">
        <v>1</v>
      </c>
      <c r="E63" s="11">
        <f>'[58]Лист1'!$C$17</f>
        <v>0.8179879916132782</v>
      </c>
      <c r="F63" s="12">
        <f>'[58]Лист1'!$C$22</f>
        <v>0.005283764697273153</v>
      </c>
      <c r="G63" s="13">
        <v>0</v>
      </c>
      <c r="H63" s="13">
        <v>0</v>
      </c>
      <c r="I63" s="11">
        <f>'[58]Лист1'!$C$60</f>
        <v>0.3470934762743735</v>
      </c>
      <c r="J63" s="11">
        <f>'[58]Лист1'!$C$74</f>
        <v>0.1294681608212147</v>
      </c>
      <c r="K63" s="11">
        <f>'[58]Лист1'!$C$93</f>
        <v>3.2144296852649297</v>
      </c>
      <c r="L63" s="36">
        <f t="shared" si="0"/>
        <v>4.514263078671069</v>
      </c>
    </row>
    <row r="64" spans="1:12" s="5" customFormat="1" ht="12.75" customHeight="1">
      <c r="A64" s="9">
        <v>58</v>
      </c>
      <c r="B64" s="4" t="s">
        <v>16</v>
      </c>
      <c r="C64" s="10">
        <v>1</v>
      </c>
      <c r="D64" s="10">
        <v>1</v>
      </c>
      <c r="E64" s="11">
        <f>'[59]Лист1'!$C$17</f>
        <v>0.7030694015008504</v>
      </c>
      <c r="F64" s="12">
        <f>'[59]Лист1'!$C$22</f>
        <v>0.004422607090538947</v>
      </c>
      <c r="G64" s="13">
        <v>0</v>
      </c>
      <c r="H64" s="13">
        <v>0</v>
      </c>
      <c r="I64" s="11">
        <f>'[59]Лист1'!$C$60</f>
        <v>0.4247137956566344</v>
      </c>
      <c r="J64" s="11">
        <f>'[59]Лист1'!$C$74</f>
        <v>0.13293656565656567</v>
      </c>
      <c r="K64" s="11">
        <f>'[59]Лист1'!$C$93</f>
        <v>4.267557839148723</v>
      </c>
      <c r="L64" s="36">
        <f t="shared" si="0"/>
        <v>5.532700209053313</v>
      </c>
    </row>
    <row r="65" spans="1:12" s="5" customFormat="1" ht="12.75" customHeight="1">
      <c r="A65" s="9">
        <v>59</v>
      </c>
      <c r="B65" s="4" t="s">
        <v>16</v>
      </c>
      <c r="C65" s="10">
        <v>2</v>
      </c>
      <c r="D65" s="10">
        <v>1</v>
      </c>
      <c r="E65" s="11">
        <f>'[60]Лист1'!$C$17</f>
        <v>0.9467998466203008</v>
      </c>
      <c r="F65" s="12">
        <f>'[60]Лист1'!$C$22</f>
        <v>0.006283205510159421</v>
      </c>
      <c r="G65" s="13">
        <v>0</v>
      </c>
      <c r="H65" s="13">
        <v>0</v>
      </c>
      <c r="I65" s="11">
        <f>'[60]Лист1'!$C$60</f>
        <v>0.3483902680591439</v>
      </c>
      <c r="J65" s="11">
        <f>'[60]Лист1'!$C$74</f>
        <v>0.10849884871275674</v>
      </c>
      <c r="K65" s="11">
        <f>'[60]Лист1'!$C$93</f>
        <v>3.550544343426187</v>
      </c>
      <c r="L65" s="36">
        <f t="shared" si="0"/>
        <v>4.960516512328548</v>
      </c>
    </row>
    <row r="66" spans="1:12" s="5" customFormat="1" ht="12.75">
      <c r="A66" s="9">
        <v>60</v>
      </c>
      <c r="B66" s="4" t="s">
        <v>26</v>
      </c>
      <c r="C66" s="10">
        <v>3</v>
      </c>
      <c r="D66" s="10">
        <v>1</v>
      </c>
      <c r="E66" s="11">
        <f>'[61]Лист1'!$C$17</f>
        <v>0.9565863870539824</v>
      </c>
      <c r="F66" s="12">
        <f>'[61]Лист1'!$C$22</f>
        <v>0.006367483958526894</v>
      </c>
      <c r="G66" s="13">
        <v>0</v>
      </c>
      <c r="H66" s="13">
        <v>0</v>
      </c>
      <c r="I66" s="11">
        <f>'[61]Лист1'!$C$60</f>
        <v>0.29015002780785526</v>
      </c>
      <c r="J66" s="11">
        <f>'[61]Лист1'!$C$74</f>
        <v>0.1471360474360673</v>
      </c>
      <c r="K66" s="11">
        <f>'[61]Лист1'!$C$93</f>
        <v>2.927445611651853</v>
      </c>
      <c r="L66" s="36">
        <f t="shared" si="0"/>
        <v>4.327685557908285</v>
      </c>
    </row>
    <row r="67" spans="1:12" s="5" customFormat="1" ht="12.75" customHeight="1">
      <c r="A67" s="9">
        <v>61</v>
      </c>
      <c r="B67" s="4" t="s">
        <v>17</v>
      </c>
      <c r="C67" s="10">
        <v>5</v>
      </c>
      <c r="D67" s="10">
        <v>1</v>
      </c>
      <c r="E67" s="11">
        <f>'[62]Лист1'!$C$17</f>
        <v>1.638914672552579</v>
      </c>
      <c r="F67" s="12">
        <f>'[62]Лист1'!$C$22</f>
        <v>0.012190288748531997</v>
      </c>
      <c r="G67" s="13">
        <v>0</v>
      </c>
      <c r="H67" s="13">
        <v>0</v>
      </c>
      <c r="I67" s="11">
        <f>'[62]Лист1'!$C$60</f>
        <v>0.2831593074538397</v>
      </c>
      <c r="J67" s="11">
        <f>'[62]Лист1'!$C$74</f>
        <v>0.151550347129506</v>
      </c>
      <c r="K67" s="11">
        <f>'[62]Лист1'!$C$93</f>
        <v>2.842763570186476</v>
      </c>
      <c r="L67" s="36">
        <f t="shared" si="0"/>
        <v>4.928578186070933</v>
      </c>
    </row>
    <row r="68" spans="1:12" s="5" customFormat="1" ht="12.75" customHeight="1">
      <c r="A68" s="9">
        <v>62</v>
      </c>
      <c r="B68" s="4" t="s">
        <v>17</v>
      </c>
      <c r="C68" s="10">
        <v>7</v>
      </c>
      <c r="D68" s="10">
        <v>1</v>
      </c>
      <c r="E68" s="11">
        <f>'[63]Лист1'!$C$17</f>
        <v>1.7103847573830002</v>
      </c>
      <c r="F68" s="12">
        <f>'[63]Лист1'!$C$22</f>
        <v>0.012836716821678739</v>
      </c>
      <c r="G68" s="13">
        <v>0</v>
      </c>
      <c r="H68" s="13">
        <v>0</v>
      </c>
      <c r="I68" s="11">
        <f>'[63]Лист1'!$C$60</f>
        <v>0.28742671917760626</v>
      </c>
      <c r="J68" s="11">
        <f>'[63]Лист1'!$C$74</f>
        <v>0.15549480821917808</v>
      </c>
      <c r="K68" s="11">
        <f>'[63]Лист1'!$C$93</f>
        <v>2.883891725204399</v>
      </c>
      <c r="L68" s="36">
        <f t="shared" si="0"/>
        <v>5.050034726805862</v>
      </c>
    </row>
    <row r="69" spans="1:12" s="5" customFormat="1" ht="12.75" customHeight="1">
      <c r="A69" s="9">
        <v>63</v>
      </c>
      <c r="B69" s="4" t="s">
        <v>18</v>
      </c>
      <c r="C69" s="10">
        <v>1</v>
      </c>
      <c r="D69" s="10">
        <v>1</v>
      </c>
      <c r="E69" s="11">
        <f>'[64]Лист1'!$C$17</f>
        <v>1.5872738373401498</v>
      </c>
      <c r="F69" s="12">
        <f>'[64]Лист1'!$C$22</f>
        <v>0.011726017323118083</v>
      </c>
      <c r="G69" s="13">
        <v>0</v>
      </c>
      <c r="H69" s="13">
        <v>0</v>
      </c>
      <c r="I69" s="11">
        <f>'[64]Лист1'!$C$60</f>
        <v>0.276275958761693</v>
      </c>
      <c r="J69" s="11">
        <f>'[64]Лист1'!$C$74</f>
        <v>0.14562520927547387</v>
      </c>
      <c r="K69" s="11">
        <f>'[64]Лист1'!$C$93</f>
        <v>2.7769538112240055</v>
      </c>
      <c r="L69" s="36">
        <f t="shared" si="0"/>
        <v>4.79785483392444</v>
      </c>
    </row>
    <row r="70" spans="1:12" s="5" customFormat="1" ht="12.75" customHeight="1">
      <c r="A70" s="9">
        <v>64</v>
      </c>
      <c r="B70" s="4" t="s">
        <v>18</v>
      </c>
      <c r="C70" s="10">
        <v>3</v>
      </c>
      <c r="D70" s="10">
        <v>1</v>
      </c>
      <c r="E70" s="11">
        <f>'[65]Лист1'!$C$17</f>
        <v>1.6541938228629856</v>
      </c>
      <c r="F70" s="12">
        <f>'[65]Лист1'!$C$22</f>
        <v>0.012327392158277354</v>
      </c>
      <c r="G70" s="13">
        <v>0</v>
      </c>
      <c r="H70" s="13">
        <v>0</v>
      </c>
      <c r="I70" s="11">
        <f>'[65]Лист1'!$C$60</f>
        <v>0.2796839358772921</v>
      </c>
      <c r="J70" s="11">
        <f>'[65]Лист1'!$C$74</f>
        <v>0.14886716065573768</v>
      </c>
      <c r="K70" s="11">
        <f>'[65]Лист1'!$C$93</f>
        <v>2.8049780130503716</v>
      </c>
      <c r="L70" s="36">
        <f t="shared" si="0"/>
        <v>4.900050324604664</v>
      </c>
    </row>
    <row r="71" spans="1:12" s="5" customFormat="1" ht="12.75">
      <c r="A71" s="9">
        <v>65</v>
      </c>
      <c r="B71" s="4" t="s">
        <v>52</v>
      </c>
      <c r="C71" s="10">
        <v>1</v>
      </c>
      <c r="D71" s="10">
        <v>1</v>
      </c>
      <c r="E71" s="11">
        <f>'[66]Лист1'!$C$17</f>
        <v>1.3511203228925273</v>
      </c>
      <c r="F71" s="12">
        <f>'[66]Лист1'!$C$22</f>
        <v>0.00968764392446806</v>
      </c>
      <c r="G71" s="13">
        <v>0</v>
      </c>
      <c r="H71" s="12">
        <f>'[66]Лист1'!$C$50</f>
        <v>0.0259185108261617</v>
      </c>
      <c r="I71" s="11">
        <f>'[66]Лист1'!$C$60</f>
        <v>0.2809626148794738</v>
      </c>
      <c r="J71" s="11">
        <f>'[66]Лист1'!$C$74</f>
        <v>0.14442344334254595</v>
      </c>
      <c r="K71" s="11">
        <f>'[66]Лист1'!$C$93</f>
        <v>2.805051369628774</v>
      </c>
      <c r="L71" s="36">
        <f t="shared" si="0"/>
        <v>4.617163905493951</v>
      </c>
    </row>
    <row r="72" spans="1:12" s="5" customFormat="1" ht="12.75">
      <c r="A72" s="9">
        <v>66</v>
      </c>
      <c r="B72" s="4" t="s">
        <v>52</v>
      </c>
      <c r="C72" s="10">
        <v>2</v>
      </c>
      <c r="D72" s="10">
        <v>1</v>
      </c>
      <c r="E72" s="11">
        <f>'[67]Лист1'!$C$17</f>
        <v>1.1873532473517197</v>
      </c>
      <c r="F72" s="12">
        <f>'[67]Лист1'!$C$22</f>
        <v>0.00825485567467639</v>
      </c>
      <c r="G72" s="13">
        <v>0</v>
      </c>
      <c r="H72" s="13">
        <v>0</v>
      </c>
      <c r="I72" s="11">
        <f>'[67]Лист1'!$C$60</f>
        <v>0.29093525648729623</v>
      </c>
      <c r="J72" s="11">
        <f>'[67]Лист1'!$C$74</f>
        <v>0.15043242510964727</v>
      </c>
      <c r="K72" s="11">
        <f>'[67]Лист1'!$C$93</f>
        <v>2.911378153342013</v>
      </c>
      <c r="L72" s="36">
        <f aca="true" t="shared" si="1" ref="L72:L135">E72+F72+G72+H72+I72+J72+K72</f>
        <v>4.548353937965352</v>
      </c>
    </row>
    <row r="73" spans="1:12" s="5" customFormat="1" ht="12.75">
      <c r="A73" s="9">
        <v>67</v>
      </c>
      <c r="B73" s="4" t="s">
        <v>52</v>
      </c>
      <c r="C73" s="10">
        <v>3</v>
      </c>
      <c r="D73" s="10">
        <v>1</v>
      </c>
      <c r="E73" s="11">
        <f>'[68]Лист1'!$C$17</f>
        <v>1.4276818453750066</v>
      </c>
      <c r="F73" s="12">
        <f>'[68]Лист1'!$C$22</f>
        <v>0.010313294295660934</v>
      </c>
      <c r="G73" s="13">
        <v>0</v>
      </c>
      <c r="H73" s="13">
        <v>0</v>
      </c>
      <c r="I73" s="11">
        <f>'[68]Лист1'!$C$60</f>
        <v>0.27501735722456294</v>
      </c>
      <c r="J73" s="11">
        <f>'[68]Лист1'!$C$74</f>
        <v>0.14018440902635318</v>
      </c>
      <c r="K73" s="11">
        <f>'[68]Лист1'!$C$93</f>
        <v>2.74540878565462</v>
      </c>
      <c r="L73" s="36">
        <f t="shared" si="1"/>
        <v>4.5986056915762035</v>
      </c>
    </row>
    <row r="74" spans="1:13" s="5" customFormat="1" ht="12.75">
      <c r="A74" s="9">
        <v>68</v>
      </c>
      <c r="B74" s="4" t="s">
        <v>52</v>
      </c>
      <c r="C74" s="10">
        <v>4</v>
      </c>
      <c r="D74" s="10">
        <v>1</v>
      </c>
      <c r="E74" s="11">
        <f>'[69]Лист1'!$C$17</f>
        <v>1.4611744964855404</v>
      </c>
      <c r="F74" s="12">
        <f>'[69]Лист1'!$C$22</f>
        <v>0.010607007764928875</v>
      </c>
      <c r="G74" s="13">
        <v>0</v>
      </c>
      <c r="H74" s="13">
        <v>0</v>
      </c>
      <c r="I74" s="11">
        <f>'[69]Лист1'!$C$60</f>
        <v>0.27510856765612635</v>
      </c>
      <c r="J74" s="11">
        <f>'[69]Лист1'!$C$74</f>
        <v>0.14053925011865212</v>
      </c>
      <c r="K74" s="11">
        <f>'[69]Лист1'!$C$93</f>
        <v>2.7452206063054625</v>
      </c>
      <c r="L74" s="36">
        <f t="shared" si="1"/>
        <v>4.632649928330711</v>
      </c>
      <c r="M74" s="5">
        <f>0.66/1.752</f>
        <v>0.3767123287671233</v>
      </c>
    </row>
    <row r="75" spans="1:13" s="5" customFormat="1" ht="12.75">
      <c r="A75" s="9">
        <v>69</v>
      </c>
      <c r="B75" s="4" t="s">
        <v>52</v>
      </c>
      <c r="C75" s="10">
        <v>5</v>
      </c>
      <c r="D75" s="10">
        <v>1</v>
      </c>
      <c r="E75" s="11">
        <f>'[70]Лист1'!$C$17</f>
        <v>1.4524275383470726</v>
      </c>
      <c r="F75" s="12">
        <f>'[70]Лист1'!$C$22</f>
        <v>0.0105309733456128</v>
      </c>
      <c r="G75" s="13">
        <v>0</v>
      </c>
      <c r="H75" s="13">
        <v>0</v>
      </c>
      <c r="I75" s="11">
        <f>'[70]Лист1'!$C$60</f>
        <v>0.280676156165954</v>
      </c>
      <c r="J75" s="11">
        <f>'[70]Лист1'!$C$74</f>
        <v>0.14484731778901028</v>
      </c>
      <c r="K75" s="11">
        <f>'[70]Лист1'!$C$93</f>
        <v>2.800918780102247</v>
      </c>
      <c r="L75" s="36">
        <f t="shared" si="1"/>
        <v>4.689400765749896</v>
      </c>
      <c r="M75" s="5">
        <f>0.66/1.768</f>
        <v>0.3733031674208145</v>
      </c>
    </row>
    <row r="76" spans="1:13" s="5" customFormat="1" ht="12.75">
      <c r="A76" s="9">
        <v>70</v>
      </c>
      <c r="B76" s="4" t="s">
        <v>52</v>
      </c>
      <c r="C76" s="10">
        <v>6</v>
      </c>
      <c r="D76" s="10">
        <v>1</v>
      </c>
      <c r="E76" s="11">
        <f>'[71]Лист1'!$C$17</f>
        <v>1.4862797839028685</v>
      </c>
      <c r="F76" s="12">
        <f>'[71]Лист1'!$C$22</f>
        <v>0.010828514728634065</v>
      </c>
      <c r="G76" s="13">
        <v>0</v>
      </c>
      <c r="H76" s="13">
        <v>0</v>
      </c>
      <c r="I76" s="11">
        <f>'[71]Лист1'!$C$60</f>
        <v>0.27794994428227954</v>
      </c>
      <c r="J76" s="11">
        <f>'[71]Лист1'!$C$74</f>
        <v>0.14298223080637373</v>
      </c>
      <c r="K76" s="11">
        <f>'[71]Лист1'!$C$93</f>
        <v>2.7726994860422427</v>
      </c>
      <c r="L76" s="36">
        <f t="shared" si="1"/>
        <v>4.690739959762398</v>
      </c>
      <c r="M76" s="5">
        <f>0.66/1.767</f>
        <v>0.3735144312393888</v>
      </c>
    </row>
    <row r="77" spans="1:13" s="5" customFormat="1" ht="12.75">
      <c r="A77" s="9">
        <v>71</v>
      </c>
      <c r="B77" s="4" t="s">
        <v>52</v>
      </c>
      <c r="C77" s="10">
        <v>7</v>
      </c>
      <c r="D77" s="10">
        <v>1</v>
      </c>
      <c r="E77" s="11">
        <f>'[72]Лист1'!$C$17</f>
        <v>1.299566813443162</v>
      </c>
      <c r="F77" s="12">
        <f>'[72]Лист1'!$C$22</f>
        <v>0.009205066619681436</v>
      </c>
      <c r="G77" s="13">
        <v>0</v>
      </c>
      <c r="H77" s="13">
        <v>0</v>
      </c>
      <c r="I77" s="11">
        <f>'[72]Лист1'!$C$60</f>
        <v>0.28247408210598246</v>
      </c>
      <c r="J77" s="11">
        <f>'[72]Лист1'!$C$74</f>
        <v>0.14489456858587507</v>
      </c>
      <c r="K77" s="11">
        <f>'[72]Лист1'!$C$93</f>
        <v>2.8241088661986664</v>
      </c>
      <c r="L77" s="36">
        <f t="shared" si="1"/>
        <v>4.560249396953367</v>
      </c>
      <c r="M77" s="5">
        <f>0.66/1.728</f>
        <v>0.3819444444444445</v>
      </c>
    </row>
    <row r="78" spans="1:13" s="5" customFormat="1" ht="12.75">
      <c r="A78" s="9">
        <v>72</v>
      </c>
      <c r="B78" s="4" t="s">
        <v>52</v>
      </c>
      <c r="C78" s="10">
        <v>8</v>
      </c>
      <c r="D78" s="10">
        <v>1</v>
      </c>
      <c r="E78" s="11">
        <f>'[73]Лист1'!$C$17</f>
        <v>1.6731278975224153</v>
      </c>
      <c r="F78" s="12">
        <f>'[73]Лист1'!$C$22</f>
        <v>0.0125329142429633</v>
      </c>
      <c r="G78" s="13">
        <v>0</v>
      </c>
      <c r="H78" s="12">
        <f>'[73]Лист1'!$C$50</f>
        <v>0.021667954339931808</v>
      </c>
      <c r="I78" s="11">
        <f>'[73]Лист1'!$C$60</f>
        <v>0.28673897055360054</v>
      </c>
      <c r="J78" s="11">
        <f>'[73]Лист1'!$C$74</f>
        <v>0.15146608695652175</v>
      </c>
      <c r="K78" s="11">
        <f>'[73]Лист1'!$C$93</f>
        <v>2.855723188508014</v>
      </c>
      <c r="L78" s="36">
        <f t="shared" si="1"/>
        <v>5.001257012123446</v>
      </c>
      <c r="M78" s="5">
        <f>0.66/1.856</f>
        <v>0.35560344827586204</v>
      </c>
    </row>
    <row r="79" spans="1:13" s="5" customFormat="1" ht="12.75">
      <c r="A79" s="9">
        <v>73</v>
      </c>
      <c r="B79" s="4" t="s">
        <v>59</v>
      </c>
      <c r="C79" s="10">
        <v>2</v>
      </c>
      <c r="D79" s="10">
        <v>1</v>
      </c>
      <c r="E79" s="11">
        <f>'[165]Лист1'!$C$17</f>
        <v>1.5351977190537076</v>
      </c>
      <c r="F79" s="12">
        <f>'[165]Лист1'!$C$22</f>
        <v>0.011260212631164657</v>
      </c>
      <c r="G79" s="13">
        <v>0</v>
      </c>
      <c r="H79" s="13">
        <v>0</v>
      </c>
      <c r="I79" s="11">
        <f>'[165]Лист1'!$C$60</f>
        <v>0.26868676958583326</v>
      </c>
      <c r="J79" s="11">
        <f>'[165]Лист1'!$C$74</f>
        <v>0.13608489713384092</v>
      </c>
      <c r="K79" s="11">
        <f>'[165]Лист1'!$C$93</f>
        <v>2.525668494561531</v>
      </c>
      <c r="L79" s="36">
        <f t="shared" si="1"/>
        <v>4.476898092966078</v>
      </c>
      <c r="M79" s="5">
        <f>0.66/1.759</f>
        <v>0.3752131893121092</v>
      </c>
    </row>
    <row r="80" spans="1:13" s="5" customFormat="1" ht="12.75">
      <c r="A80" s="9">
        <v>74</v>
      </c>
      <c r="B80" s="4" t="s">
        <v>59</v>
      </c>
      <c r="C80" s="10">
        <v>6</v>
      </c>
      <c r="D80" s="10">
        <v>1</v>
      </c>
      <c r="E80" s="11">
        <f>'[74]Лист1'!$C$17</f>
        <v>1.17942995625932</v>
      </c>
      <c r="F80" s="12">
        <f>'[74]Лист1'!$C$22</f>
        <v>0.008220167755244229</v>
      </c>
      <c r="G80" s="13">
        <v>0</v>
      </c>
      <c r="H80" s="12">
        <f>'[74]Лист1'!$C$50</f>
        <v>0.022283627812590506</v>
      </c>
      <c r="I80" s="11">
        <f>'[74]Лист1'!$C$60</f>
        <v>0.2835502675994286</v>
      </c>
      <c r="J80" s="11">
        <f>'[74]Лист1'!$C$74</f>
        <v>0.14799375488917862</v>
      </c>
      <c r="K80" s="11">
        <f>'[74]Лист1'!$C$93</f>
        <v>2.8550192414511413</v>
      </c>
      <c r="L80" s="36">
        <f t="shared" si="1"/>
        <v>4.496497015766903</v>
      </c>
      <c r="M80" s="5">
        <f>0.66/1.712</f>
        <v>0.3855140186915888</v>
      </c>
    </row>
    <row r="81" spans="1:13" s="5" customFormat="1" ht="12.75" customHeight="1">
      <c r="A81" s="9">
        <v>75</v>
      </c>
      <c r="B81" s="4" t="s">
        <v>60</v>
      </c>
      <c r="C81" s="10">
        <v>5</v>
      </c>
      <c r="D81" s="10">
        <v>1</v>
      </c>
      <c r="E81" s="11">
        <f>'[75]Лист1'!$C$17</f>
        <v>1.2494170523915222</v>
      </c>
      <c r="F81" s="12">
        <f>'[75]Лист1'!$C$22</f>
        <v>0.008774350944367506</v>
      </c>
      <c r="G81" s="13">
        <v>0</v>
      </c>
      <c r="H81" s="13">
        <v>0</v>
      </c>
      <c r="I81" s="11">
        <f>'[75]Лист1'!$C$60</f>
        <v>0.34807939537116467</v>
      </c>
      <c r="J81" s="11">
        <f>'[75]Лист1'!$C$74</f>
        <v>0.1277364</v>
      </c>
      <c r="K81" s="11">
        <f>'[75]Лист1'!$C$93</f>
        <v>3.534540089652973</v>
      </c>
      <c r="L81" s="36">
        <f t="shared" si="1"/>
        <v>5.268547288360027</v>
      </c>
      <c r="M81" s="5">
        <f>0.66/1.975</f>
        <v>0.3341772151898734</v>
      </c>
    </row>
    <row r="82" spans="1:13" s="5" customFormat="1" ht="12.75" customHeight="1">
      <c r="A82" s="9">
        <v>76</v>
      </c>
      <c r="B82" s="4" t="s">
        <v>60</v>
      </c>
      <c r="C82" s="10">
        <v>6</v>
      </c>
      <c r="D82" s="10">
        <v>1</v>
      </c>
      <c r="E82" s="11">
        <f>'[76]Лист1'!$C$17</f>
        <v>1.3355942241117271</v>
      </c>
      <c r="F82" s="12">
        <f>'[76]Лист1'!$C$22</f>
        <v>0.009511301561985572</v>
      </c>
      <c r="G82" s="13">
        <v>0</v>
      </c>
      <c r="H82" s="13">
        <v>0</v>
      </c>
      <c r="I82" s="11">
        <f>'[76]Лист1'!$C$60</f>
        <v>0.34560641668553715</v>
      </c>
      <c r="J82" s="11">
        <f>'[76]Лист1'!$C$74</f>
        <v>0.12700797192572014</v>
      </c>
      <c r="K82" s="11">
        <f>'[76]Лист1'!$C$93</f>
        <v>3.492551747110181</v>
      </c>
      <c r="L82" s="36">
        <f t="shared" si="1"/>
        <v>5.310271661395151</v>
      </c>
      <c r="M82" s="5">
        <f>0.66/1.315</f>
        <v>0.5019011406844107</v>
      </c>
    </row>
    <row r="83" spans="1:13" s="5" customFormat="1" ht="12.75" customHeight="1">
      <c r="A83" s="9">
        <v>77</v>
      </c>
      <c r="B83" s="4" t="s">
        <v>19</v>
      </c>
      <c r="C83" s="10">
        <v>2</v>
      </c>
      <c r="D83" s="10">
        <v>1</v>
      </c>
      <c r="E83" s="11">
        <f>'[77]Лист1'!$C$17</f>
        <v>1.0967817407948852</v>
      </c>
      <c r="F83" s="12">
        <f>'[77]Лист1'!$C$22</f>
        <v>0.00749819582156628</v>
      </c>
      <c r="G83" s="13">
        <v>0</v>
      </c>
      <c r="H83" s="13">
        <v>0</v>
      </c>
      <c r="I83" s="11">
        <f>'[77]Лист1'!$C$60</f>
        <v>0.41573552591162166</v>
      </c>
      <c r="J83" s="11">
        <f>'[77]Лист1'!$C$74</f>
        <v>0.12651012538311507</v>
      </c>
      <c r="K83" s="11">
        <f>'[77]Лист1'!$C$93</f>
        <v>3.86752402516907</v>
      </c>
      <c r="L83" s="36">
        <f t="shared" si="1"/>
        <v>5.5140496130802585</v>
      </c>
      <c r="M83" s="5">
        <f>0.66/2.018</f>
        <v>0.3270564915758177</v>
      </c>
    </row>
    <row r="84" spans="1:13" s="5" customFormat="1" ht="12.75" customHeight="1">
      <c r="A84" s="9">
        <v>78</v>
      </c>
      <c r="B84" s="4" t="s">
        <v>19</v>
      </c>
      <c r="C84" s="10">
        <v>4</v>
      </c>
      <c r="D84" s="10">
        <v>1</v>
      </c>
      <c r="E84" s="11">
        <f>'[78]Лист1'!$C$17</f>
        <v>1.5405386714638982</v>
      </c>
      <c r="F84" s="12">
        <f>'[78]Лист1'!$C$22</f>
        <v>0.011306532858891114</v>
      </c>
      <c r="G84" s="13">
        <v>0</v>
      </c>
      <c r="H84" s="13">
        <v>0</v>
      </c>
      <c r="I84" s="11">
        <f>'[78]Лист1'!$C$60</f>
        <v>0.2505439105814121</v>
      </c>
      <c r="J84" s="11">
        <f>'[78]Лист1'!$C$74</f>
        <v>0.12998241975308641</v>
      </c>
      <c r="K84" s="11">
        <f>'[78]Лист1'!$C$93</f>
        <v>2.64995389857799</v>
      </c>
      <c r="L84" s="36">
        <f t="shared" si="1"/>
        <v>4.582325433235278</v>
      </c>
      <c r="M84" s="5">
        <f>0.66/1.69</f>
        <v>0.3905325443786983</v>
      </c>
    </row>
    <row r="85" spans="1:13" s="5" customFormat="1" ht="12.75" customHeight="1">
      <c r="A85" s="9">
        <v>79</v>
      </c>
      <c r="B85" s="4" t="s">
        <v>19</v>
      </c>
      <c r="C85" s="10">
        <v>5</v>
      </c>
      <c r="D85" s="10">
        <v>1</v>
      </c>
      <c r="E85" s="11">
        <f>'[79]Лист1'!$C$17</f>
        <v>1.3159652769548331</v>
      </c>
      <c r="F85" s="12">
        <f>'[79]Лист1'!$C$22</f>
        <v>0.009339580843864884</v>
      </c>
      <c r="G85" s="13">
        <v>0</v>
      </c>
      <c r="H85" s="13">
        <v>0</v>
      </c>
      <c r="I85" s="11">
        <f>'[79]Лист1'!$C$60</f>
        <v>0.27535498508439193</v>
      </c>
      <c r="J85" s="11">
        <f>'[79]Лист1'!$C$74</f>
        <v>0.11153152542372882</v>
      </c>
      <c r="K85" s="11">
        <f>'[79]Лист1'!$C$93</f>
        <v>2.7538954179758104</v>
      </c>
      <c r="L85" s="36">
        <f t="shared" si="1"/>
        <v>4.466086786282629</v>
      </c>
      <c r="M85" s="5">
        <f>0.66/1.699</f>
        <v>0.38846380223660976</v>
      </c>
    </row>
    <row r="86" spans="1:13" s="5" customFormat="1" ht="12.75" customHeight="1">
      <c r="A86" s="9">
        <v>80</v>
      </c>
      <c r="B86" s="4" t="s">
        <v>19</v>
      </c>
      <c r="C86" s="10">
        <v>6</v>
      </c>
      <c r="D86" s="10">
        <v>1</v>
      </c>
      <c r="E86" s="11">
        <f>'[80]Лист1'!$C$17</f>
        <v>1.24024033280987</v>
      </c>
      <c r="F86" s="12">
        <f>'[80]Лист1'!$C$22</f>
        <v>0.008693201393294344</v>
      </c>
      <c r="G86" s="13">
        <v>0</v>
      </c>
      <c r="H86" s="13">
        <v>0</v>
      </c>
      <c r="I86" s="11">
        <f>'[80]Лист1'!$C$60</f>
        <v>0.27301826488132175</v>
      </c>
      <c r="J86" s="11">
        <f>'[80]Лист1'!$C$74</f>
        <v>0.10946994454713493</v>
      </c>
      <c r="K86" s="11">
        <f>'[80]Лист1'!$C$93</f>
        <v>2.8550981811868663</v>
      </c>
      <c r="L86" s="36">
        <f t="shared" si="1"/>
        <v>4.486519924818487</v>
      </c>
      <c r="M86" s="5">
        <f>0.66/1.669</f>
        <v>0.39544637507489516</v>
      </c>
    </row>
    <row r="87" spans="1:13" s="5" customFormat="1" ht="12.75" customHeight="1">
      <c r="A87" s="9">
        <v>81</v>
      </c>
      <c r="B87" s="4" t="s">
        <v>19</v>
      </c>
      <c r="C87" s="10">
        <v>11</v>
      </c>
      <c r="D87" s="10">
        <v>1</v>
      </c>
      <c r="E87" s="11">
        <f>'[81]Лист1'!$C$17</f>
        <v>1.2808103973652891</v>
      </c>
      <c r="F87" s="12">
        <f>'[81]Лист1'!$C$22</f>
        <v>0.009036802508101504</v>
      </c>
      <c r="G87" s="13">
        <v>0</v>
      </c>
      <c r="H87" s="13">
        <v>0</v>
      </c>
      <c r="I87" s="11">
        <f>'[81]Лист1'!$C$60</f>
        <v>0.2928163019628639</v>
      </c>
      <c r="J87" s="11">
        <f>'[81]Лист1'!$C$74</f>
        <v>0.10186198988659688</v>
      </c>
      <c r="K87" s="11">
        <f>'[81]Лист1'!$C$93</f>
        <v>2.8446444819597154</v>
      </c>
      <c r="L87" s="36">
        <f t="shared" si="1"/>
        <v>4.529169973682567</v>
      </c>
      <c r="M87" s="5">
        <f>0.66/1.746</f>
        <v>0.3780068728522337</v>
      </c>
    </row>
    <row r="88" spans="1:13" s="5" customFormat="1" ht="12.75">
      <c r="A88" s="9">
        <v>82</v>
      </c>
      <c r="B88" s="4" t="s">
        <v>20</v>
      </c>
      <c r="C88" s="10">
        <v>1</v>
      </c>
      <c r="D88" s="10">
        <v>1</v>
      </c>
      <c r="E88" s="11">
        <f>'[82]Лист1'!$C$17</f>
        <v>1.1956852006005574</v>
      </c>
      <c r="F88" s="12">
        <f>'[82]Лист1'!$C$22</f>
        <v>0.00831955774003514</v>
      </c>
      <c r="G88" s="13">
        <v>0</v>
      </c>
      <c r="H88" s="13">
        <v>0</v>
      </c>
      <c r="I88" s="11">
        <f>'[82]Лист1'!$C$60</f>
        <v>0.3367829413608394</v>
      </c>
      <c r="J88" s="11">
        <f>'[82]Лист1'!$C$74</f>
        <v>0.12158559910414335</v>
      </c>
      <c r="K88" s="11">
        <f>'[82]Лист1'!$C$93</f>
        <v>3.47083668722232</v>
      </c>
      <c r="L88" s="36">
        <f t="shared" si="1"/>
        <v>5.133209986027896</v>
      </c>
      <c r="M88" s="5">
        <f>0.66/1.926</f>
        <v>0.34267912772585674</v>
      </c>
    </row>
    <row r="89" spans="1:13" s="5" customFormat="1" ht="12.75">
      <c r="A89" s="9">
        <v>83</v>
      </c>
      <c r="B89" s="4" t="s">
        <v>20</v>
      </c>
      <c r="C89" s="10">
        <v>2</v>
      </c>
      <c r="D89" s="10">
        <v>1</v>
      </c>
      <c r="E89" s="11">
        <f>'[166]Лист1'!$C$17</f>
        <v>1.788272778313895</v>
      </c>
      <c r="F89" s="12">
        <f>'[166]Лист1'!$C$22</f>
        <v>0.013538498382627535</v>
      </c>
      <c r="G89" s="13">
        <v>0</v>
      </c>
      <c r="H89" s="13">
        <v>0</v>
      </c>
      <c r="I89" s="11">
        <f>'[166]Лист1'!$C$60</f>
        <v>0.2407018456249297</v>
      </c>
      <c r="J89" s="11">
        <f>'[166]Лист1'!$C$74</f>
        <v>0.11329170731707318</v>
      </c>
      <c r="K89" s="11">
        <f>'[166]Лист1'!$C$93</f>
        <v>2.636353454335602</v>
      </c>
      <c r="L89" s="36">
        <f t="shared" si="1"/>
        <v>4.7921582839741275</v>
      </c>
      <c r="M89" s="5">
        <f>0.66/1.734</f>
        <v>0.3806228373702422</v>
      </c>
    </row>
    <row r="90" spans="1:13" s="5" customFormat="1" ht="12.75">
      <c r="A90" s="9">
        <v>84</v>
      </c>
      <c r="B90" s="4" t="s">
        <v>20</v>
      </c>
      <c r="C90" s="10" t="s">
        <v>21</v>
      </c>
      <c r="D90" s="10">
        <v>1</v>
      </c>
      <c r="E90" s="11">
        <f>'[83]Лист1'!$C$17</f>
        <v>1.3852139221271196</v>
      </c>
      <c r="F90" s="12">
        <f>'[83]Лист1'!$C$22</f>
        <v>0.00994549764532453</v>
      </c>
      <c r="G90" s="13">
        <v>0</v>
      </c>
      <c r="H90" s="13">
        <v>0</v>
      </c>
      <c r="I90" s="11">
        <f>'[83]Лист1'!$C$60</f>
        <v>0.25955704649519673</v>
      </c>
      <c r="J90" s="11">
        <f>'[83]Лист1'!$C$74</f>
        <v>0.15320977881257278</v>
      </c>
      <c r="K90" s="11">
        <f>'[83]Лист1'!$C$93</f>
        <v>2.5675003892308066</v>
      </c>
      <c r="L90" s="36">
        <f t="shared" si="1"/>
        <v>4.375426634311021</v>
      </c>
      <c r="M90" s="5">
        <f>0.66/1.686</f>
        <v>0.3914590747330961</v>
      </c>
    </row>
    <row r="91" spans="1:13" s="5" customFormat="1" ht="12.75">
      <c r="A91" s="9">
        <v>85</v>
      </c>
      <c r="B91" s="4" t="s">
        <v>20</v>
      </c>
      <c r="C91" s="10">
        <v>4</v>
      </c>
      <c r="D91" s="10">
        <v>1</v>
      </c>
      <c r="E91" s="11">
        <f>'[84]Лист1'!$C$17</f>
        <v>1.4111463635939012</v>
      </c>
      <c r="F91" s="12">
        <f>'[84]Лист1'!$C$22</f>
        <v>0.010163122629849112</v>
      </c>
      <c r="G91" s="13">
        <v>0</v>
      </c>
      <c r="H91" s="13">
        <v>0</v>
      </c>
      <c r="I91" s="11">
        <f>'[84]Лист1'!$C$60</f>
        <v>0.2327057835851487</v>
      </c>
      <c r="J91" s="11">
        <f>'[84]Лист1'!$C$74</f>
        <v>0.10911916366258112</v>
      </c>
      <c r="K91" s="11">
        <f>'[84]Лист1'!$C$93</f>
        <v>2.4977106863308576</v>
      </c>
      <c r="L91" s="36">
        <f t="shared" si="1"/>
        <v>4.260845119802338</v>
      </c>
      <c r="M91" s="5">
        <f>0.66/1.63</f>
        <v>0.40490797546012275</v>
      </c>
    </row>
    <row r="92" spans="1:13" s="5" customFormat="1" ht="12.75">
      <c r="A92" s="9">
        <v>86</v>
      </c>
      <c r="B92" s="4" t="s">
        <v>20</v>
      </c>
      <c r="C92" s="10">
        <v>6</v>
      </c>
      <c r="D92" s="10">
        <v>1</v>
      </c>
      <c r="E92" s="11">
        <f>'[85]Лист1'!$C$17</f>
        <v>1.5412396760393288</v>
      </c>
      <c r="F92" s="12">
        <f>'[85]Лист1'!$C$22</f>
        <v>0.011310020931190028</v>
      </c>
      <c r="G92" s="13">
        <v>0</v>
      </c>
      <c r="H92" s="13">
        <v>0</v>
      </c>
      <c r="I92" s="11">
        <f>'[85]Лист1'!$C$60</f>
        <v>0.23883918727516668</v>
      </c>
      <c r="J92" s="11">
        <f>'[85]Лист1'!$C$74</f>
        <v>0.11515212782145573</v>
      </c>
      <c r="K92" s="11">
        <f>'[85]Лист1'!$C$93</f>
        <v>2.564152080456079</v>
      </c>
      <c r="L92" s="36">
        <f t="shared" si="1"/>
        <v>4.47069309252322</v>
      </c>
      <c r="M92" s="5">
        <f>0.66/1.657</f>
        <v>0.3983101991550996</v>
      </c>
    </row>
    <row r="93" spans="1:13" s="5" customFormat="1" ht="12.75" customHeight="1">
      <c r="A93" s="9">
        <v>87</v>
      </c>
      <c r="B93" s="4" t="s">
        <v>22</v>
      </c>
      <c r="C93" s="10">
        <v>2</v>
      </c>
      <c r="D93" s="10">
        <v>1</v>
      </c>
      <c r="E93" s="11">
        <f>'[86]Лист1'!$C$17</f>
        <v>1.3722422180385951</v>
      </c>
      <c r="F93" s="12">
        <f>'[86]Лист1'!$C$22</f>
        <v>0.009838178234582093</v>
      </c>
      <c r="G93" s="13">
        <v>0</v>
      </c>
      <c r="H93" s="13">
        <v>0</v>
      </c>
      <c r="I93" s="11">
        <f>'[86]Лист1'!$C$60</f>
        <v>0.2900432751429428</v>
      </c>
      <c r="J93" s="11">
        <f>'[86]Лист1'!$C$74</f>
        <v>0.1818678358781882</v>
      </c>
      <c r="K93" s="11">
        <f>'[86]Лист1'!$C$93</f>
        <v>2.868825600276967</v>
      </c>
      <c r="L93" s="36">
        <f t="shared" si="1"/>
        <v>4.7228171075712755</v>
      </c>
      <c r="M93" s="5">
        <f>0.66/1.698</f>
        <v>0.3886925795053004</v>
      </c>
    </row>
    <row r="94" spans="1:13" s="5" customFormat="1" ht="12.75" customHeight="1">
      <c r="A94" s="9">
        <v>88</v>
      </c>
      <c r="B94" s="4" t="s">
        <v>22</v>
      </c>
      <c r="C94" s="10">
        <v>3</v>
      </c>
      <c r="D94" s="10">
        <v>1</v>
      </c>
      <c r="E94" s="11">
        <f>'[87]Лист1'!$C$17</f>
        <v>1.5388369857888553</v>
      </c>
      <c r="F94" s="12">
        <f>'[87]Лист1'!$C$22</f>
        <v>0.011287844517012428</v>
      </c>
      <c r="G94" s="13">
        <v>0</v>
      </c>
      <c r="H94" s="13">
        <v>0</v>
      </c>
      <c r="I94" s="11">
        <f>'[87]Лист1'!$C$60</f>
        <v>0.23958062984892564</v>
      </c>
      <c r="J94" s="11">
        <f>'[87]Лист1'!$C$74</f>
        <v>0.11069294252580604</v>
      </c>
      <c r="K94" s="11">
        <f>'[87]Лист1'!$C$93</f>
        <v>2.5912805002578856</v>
      </c>
      <c r="L94" s="36">
        <f t="shared" si="1"/>
        <v>4.491678902938485</v>
      </c>
      <c r="M94" s="5">
        <f>0.66/1.613</f>
        <v>0.40917544947303164</v>
      </c>
    </row>
    <row r="95" spans="1:13" s="5" customFormat="1" ht="12.75" customHeight="1">
      <c r="A95" s="9">
        <v>89</v>
      </c>
      <c r="B95" s="4" t="s">
        <v>22</v>
      </c>
      <c r="C95" s="10">
        <v>4</v>
      </c>
      <c r="D95" s="10">
        <v>1</v>
      </c>
      <c r="E95" s="11">
        <f>'[88]Лист1'!$C$17</f>
        <v>1.0699319338186866</v>
      </c>
      <c r="F95" s="12">
        <f>'[88]Лист1'!$C$22</f>
        <v>0.0072804319946978445</v>
      </c>
      <c r="G95" s="13">
        <v>0</v>
      </c>
      <c r="H95" s="13">
        <v>0</v>
      </c>
      <c r="I95" s="11">
        <f>'[88]Лист1'!$C$60</f>
        <v>0.27957516886381645</v>
      </c>
      <c r="J95" s="11">
        <f>'[88]Лист1'!$C$74</f>
        <v>0.14019325821418427</v>
      </c>
      <c r="K95" s="11">
        <f>'[88]Лист1'!$C$93</f>
        <v>2.776358580042991</v>
      </c>
      <c r="L95" s="36">
        <f t="shared" si="1"/>
        <v>4.273339372934376</v>
      </c>
      <c r="M95" s="5">
        <f>0.66/1.64</f>
        <v>0.4024390243902439</v>
      </c>
    </row>
    <row r="96" spans="1:13" s="5" customFormat="1" ht="12.75" customHeight="1">
      <c r="A96" s="9">
        <v>90</v>
      </c>
      <c r="B96" s="4" t="s">
        <v>22</v>
      </c>
      <c r="C96" s="10">
        <v>5</v>
      </c>
      <c r="D96" s="10">
        <v>1</v>
      </c>
      <c r="E96" s="11">
        <f>'[89]Лист1'!$C$17</f>
        <v>1.0784545572587416</v>
      </c>
      <c r="F96" s="12">
        <f>'[89]Лист1'!$C$22</f>
        <v>0.007343709865902953</v>
      </c>
      <c r="G96" s="13">
        <v>0</v>
      </c>
      <c r="H96" s="13">
        <v>0</v>
      </c>
      <c r="I96" s="11">
        <f>'[89]Лист1'!$C$60</f>
        <v>0.23609744348935968</v>
      </c>
      <c r="J96" s="11">
        <f>'[89]Лист1'!$C$74</f>
        <v>0.10370194842406877</v>
      </c>
      <c r="K96" s="11">
        <f>'[89]Лист1'!$C$93</f>
        <v>2.6394080214988502</v>
      </c>
      <c r="L96" s="36">
        <f t="shared" si="1"/>
        <v>4.065005680536924</v>
      </c>
      <c r="M96" s="5">
        <f>0.66/1.536</f>
        <v>0.4296875</v>
      </c>
    </row>
    <row r="97" spans="1:14" s="5" customFormat="1" ht="12.75" customHeight="1">
      <c r="A97" s="9">
        <v>91</v>
      </c>
      <c r="B97" s="4" t="s">
        <v>23</v>
      </c>
      <c r="C97" s="10" t="s">
        <v>24</v>
      </c>
      <c r="D97" s="10">
        <v>1</v>
      </c>
      <c r="E97" s="11">
        <f>'[108]Лист1'!$C$17</f>
        <v>1.3935896561411518</v>
      </c>
      <c r="F97" s="12">
        <f>'[108]Лист1'!$C$22</f>
        <v>0.007176669827867901</v>
      </c>
      <c r="G97" s="13">
        <v>0</v>
      </c>
      <c r="H97" s="14">
        <f>'[108]Лист1'!$C$50</f>
        <v>0.05895195763126665</v>
      </c>
      <c r="I97" s="11">
        <f>'[108]Лист1'!$C$60</f>
        <v>0.2900054376651262</v>
      </c>
      <c r="J97" s="11">
        <f>'[108]Лист1'!$C$74</f>
        <v>0.0811332831015823</v>
      </c>
      <c r="K97" s="11">
        <f>'[108]Лист1'!$C$93</f>
        <v>3.125350967244707</v>
      </c>
      <c r="L97" s="36">
        <f t="shared" si="1"/>
        <v>4.956207971611702</v>
      </c>
      <c r="M97" s="5">
        <f>0.6/'[1]Лист1'!A91%</f>
        <v>23.759705257292506</v>
      </c>
      <c r="N97" s="5">
        <v>31.9659</v>
      </c>
    </row>
    <row r="98" spans="1:14" s="5" customFormat="1" ht="12.75" customHeight="1">
      <c r="A98" s="9">
        <v>92</v>
      </c>
      <c r="B98" s="4" t="s">
        <v>23</v>
      </c>
      <c r="C98" s="10">
        <v>7</v>
      </c>
      <c r="D98" s="10">
        <v>1</v>
      </c>
      <c r="E98" s="11">
        <f>'[109]Лист1'!$C$17</f>
        <v>1.2802445001511173</v>
      </c>
      <c r="F98" s="12">
        <f>'[109]Лист1'!$C$22</f>
        <v>0.006426337691557999</v>
      </c>
      <c r="G98" s="13">
        <v>0</v>
      </c>
      <c r="H98" s="13">
        <v>0</v>
      </c>
      <c r="I98" s="11">
        <f>'[109]Лист1'!$C$60</f>
        <v>0.2816402679321705</v>
      </c>
      <c r="J98" s="11">
        <f>'[109]Лист1'!$C$74</f>
        <v>0.14084766012647967</v>
      </c>
      <c r="K98" s="11">
        <f>'[109]Лист1'!$C$93</f>
        <v>3.2599673533478066</v>
      </c>
      <c r="L98" s="36">
        <f t="shared" si="1"/>
        <v>4.9691261192491325</v>
      </c>
      <c r="M98" s="5">
        <f>0.6/'[1]Лист1'!A92%</f>
        <v>23.700356269703114</v>
      </c>
      <c r="N98" s="5">
        <v>31.9659</v>
      </c>
    </row>
    <row r="99" spans="1:14" s="5" customFormat="1" ht="12.75" customHeight="1">
      <c r="A99" s="9">
        <v>93</v>
      </c>
      <c r="B99" s="4" t="s">
        <v>25</v>
      </c>
      <c r="C99" s="10">
        <v>19</v>
      </c>
      <c r="D99" s="10">
        <v>1</v>
      </c>
      <c r="E99" s="11">
        <f>'[112]Лист1'!$C$17</f>
        <v>1.073262289044583</v>
      </c>
      <c r="F99" s="12">
        <f>'[112]Лист1'!$C$22</f>
        <v>0.005195433920211086</v>
      </c>
      <c r="G99" s="13">
        <v>0</v>
      </c>
      <c r="H99" s="13">
        <v>0</v>
      </c>
      <c r="I99" s="11">
        <f>'[112]Лист1'!$C$60</f>
        <v>0.3696970544415189</v>
      </c>
      <c r="J99" s="11">
        <f>'[112]Лист1'!$C$74</f>
        <v>0.14071957420519887</v>
      </c>
      <c r="K99" s="11">
        <f>'[112]Лист1'!$C$93</f>
        <v>3.2200226896251842</v>
      </c>
      <c r="L99" s="36">
        <f t="shared" si="1"/>
        <v>4.808897041236696</v>
      </c>
      <c r="M99" s="5">
        <f>0.6/'[1]Лист1'!A93%</f>
        <v>24.80450444433549</v>
      </c>
      <c r="N99" s="5">
        <v>33.46347</v>
      </c>
    </row>
    <row r="100" spans="1:14" s="5" customFormat="1" ht="12.75" customHeight="1">
      <c r="A100" s="9">
        <v>94</v>
      </c>
      <c r="B100" s="4" t="s">
        <v>25</v>
      </c>
      <c r="C100" s="10">
        <v>23</v>
      </c>
      <c r="D100" s="10">
        <v>1</v>
      </c>
      <c r="E100" s="11">
        <f>'[113]Лист1'!$C$17</f>
        <v>1.0336469984665684</v>
      </c>
      <c r="F100" s="12">
        <f>'[113]Лист1'!$C$22</f>
        <v>0.00496872553235319</v>
      </c>
      <c r="G100" s="13">
        <v>0</v>
      </c>
      <c r="H100" s="13">
        <v>0</v>
      </c>
      <c r="I100" s="11">
        <f>'[113]Лист1'!$C$60</f>
        <v>0.28037728196154105</v>
      </c>
      <c r="J100" s="11">
        <f>'[113]Лист1'!$C$74</f>
        <v>0.16227511658420146</v>
      </c>
      <c r="K100" s="11">
        <f>'[113]Лист1'!$C$93</f>
        <v>3.324986480421229</v>
      </c>
      <c r="L100" s="36">
        <f t="shared" si="1"/>
        <v>4.806254602965893</v>
      </c>
      <c r="M100" s="5">
        <f>0.6/'[1]Лист1'!A94%</f>
        <v>24.114164748058958</v>
      </c>
      <c r="N100" s="5">
        <v>32.20612</v>
      </c>
    </row>
    <row r="101" spans="1:14" s="5" customFormat="1" ht="12.75" customHeight="1">
      <c r="A101" s="9">
        <v>95</v>
      </c>
      <c r="B101" s="4" t="s">
        <v>25</v>
      </c>
      <c r="C101" s="10">
        <v>25</v>
      </c>
      <c r="D101" s="10">
        <v>1</v>
      </c>
      <c r="E101" s="11">
        <f>'[114]Лист1'!$C$17</f>
        <v>0.930819009938339</v>
      </c>
      <c r="F101" s="12">
        <f>'[114]Лист1'!$C$22</f>
        <v>0.004489855794636605</v>
      </c>
      <c r="G101" s="13">
        <v>0</v>
      </c>
      <c r="H101" s="14">
        <f>'[114]Лист1'!$C$50</f>
        <v>0.11979255335122387</v>
      </c>
      <c r="I101" s="11">
        <f>'[114]Лист1'!$C$60</f>
        <v>0.29687327063813196</v>
      </c>
      <c r="J101" s="11">
        <f>'[114]Лист1'!$C$74</f>
        <v>0.1570247237640712</v>
      </c>
      <c r="K101" s="11">
        <f>'[114]Лист1'!$C$93</f>
        <v>3.302340974799693</v>
      </c>
      <c r="L101" s="36">
        <f t="shared" si="1"/>
        <v>4.811340388286096</v>
      </c>
      <c r="M101" s="5">
        <f>0.6/'[1]Лист1'!A95%</f>
        <v>23.76581234756598</v>
      </c>
      <c r="N101" s="5">
        <v>32.44646</v>
      </c>
    </row>
    <row r="102" spans="1:14" s="5" customFormat="1" ht="12.75" customHeight="1">
      <c r="A102" s="9">
        <v>96</v>
      </c>
      <c r="B102" s="4" t="s">
        <v>25</v>
      </c>
      <c r="C102" s="10">
        <v>42</v>
      </c>
      <c r="D102" s="10">
        <v>1</v>
      </c>
      <c r="E102" s="11">
        <f>'[119]Лист1'!$C$17</f>
        <v>1.2320429434154898</v>
      </c>
      <c r="F102" s="12">
        <f>'[119]Лист1'!$C$22</f>
        <v>0.006139039081349377</v>
      </c>
      <c r="G102" s="13">
        <v>0</v>
      </c>
      <c r="H102" s="13">
        <v>0</v>
      </c>
      <c r="I102" s="11">
        <f>'[119]Лист1'!$C$60</f>
        <v>0.2802576712708637</v>
      </c>
      <c r="J102" s="11">
        <f>'[119]Лист1'!$C$74</f>
        <v>0.17102812770736406</v>
      </c>
      <c r="K102" s="11">
        <f>'[119]Лист1'!$C$93</f>
        <v>3.324424500378655</v>
      </c>
      <c r="L102" s="36">
        <f t="shared" si="1"/>
        <v>5.013892281853722</v>
      </c>
      <c r="M102" s="5">
        <f>0.6/'[1]Лист1'!A96%</f>
        <v>23.299470909154905</v>
      </c>
      <c r="N102" s="5">
        <v>31.62889</v>
      </c>
    </row>
    <row r="103" spans="1:14" s="5" customFormat="1" ht="12.75" customHeight="1">
      <c r="A103" s="9">
        <v>97</v>
      </c>
      <c r="B103" s="4" t="s">
        <v>25</v>
      </c>
      <c r="C103" s="10">
        <v>44</v>
      </c>
      <c r="D103" s="10">
        <v>1</v>
      </c>
      <c r="E103" s="11">
        <f>'[120]Лист1'!$C$17</f>
        <v>1.2034890239092941</v>
      </c>
      <c r="F103" s="12">
        <f>'[120]Лист1'!$C$22</f>
        <v>0.005967948735061242</v>
      </c>
      <c r="G103" s="13">
        <v>0</v>
      </c>
      <c r="H103" s="13">
        <v>0</v>
      </c>
      <c r="I103" s="11">
        <f>'[120]Лист1'!$C$60</f>
        <v>0.28209985148318956</v>
      </c>
      <c r="J103" s="11">
        <f>'[120]Лист1'!$C$74</f>
        <v>0.17241954485904218</v>
      </c>
      <c r="K103" s="11">
        <f>'[120]Лист1'!$C$93</f>
        <v>3.3481133934612584</v>
      </c>
      <c r="L103" s="36">
        <f t="shared" si="1"/>
        <v>5.012089762447846</v>
      </c>
      <c r="M103" s="5">
        <f>0.6/'[1]Лист1'!A97%</f>
        <v>23.280910870514862</v>
      </c>
      <c r="N103" s="5">
        <v>31.74603</v>
      </c>
    </row>
    <row r="104" spans="1:14" s="5" customFormat="1" ht="12.75" customHeight="1">
      <c r="A104" s="9">
        <v>98</v>
      </c>
      <c r="B104" s="4" t="s">
        <v>25</v>
      </c>
      <c r="C104" s="10">
        <v>46</v>
      </c>
      <c r="D104" s="10">
        <v>1</v>
      </c>
      <c r="E104" s="11">
        <f>'[121]Лист1'!$C$17</f>
        <v>1.1053448717308723</v>
      </c>
      <c r="F104" s="12">
        <f>'[121]Лист1'!$C$22</f>
        <v>0.0053846231725477615</v>
      </c>
      <c r="G104" s="13">
        <v>0</v>
      </c>
      <c r="H104" s="13">
        <v>0</v>
      </c>
      <c r="I104" s="11">
        <f>'[121]Лист1'!$C$60</f>
        <v>0.2942865372883944</v>
      </c>
      <c r="J104" s="11">
        <f>'[121]Лист1'!$C$74</f>
        <v>0.1555667311942165</v>
      </c>
      <c r="K104" s="11">
        <f>'[121]Лист1'!$C$93</f>
        <v>3.2722144179793373</v>
      </c>
      <c r="L104" s="36">
        <f t="shared" si="1"/>
        <v>4.832797181365368</v>
      </c>
      <c r="M104" s="5">
        <f>0.6/'[1]Лист1'!A98%</f>
        <v>23.62768895551351</v>
      </c>
      <c r="N104" s="5">
        <v>31.8979</v>
      </c>
    </row>
    <row r="105" spans="1:14" s="5" customFormat="1" ht="12.75">
      <c r="A105" s="9">
        <v>99</v>
      </c>
      <c r="B105" s="4" t="s">
        <v>26</v>
      </c>
      <c r="C105" s="10">
        <v>1</v>
      </c>
      <c r="D105" s="10">
        <v>1</v>
      </c>
      <c r="E105" s="11">
        <f>'[122]Лист1'!$C$17</f>
        <v>0.8093567829172192</v>
      </c>
      <c r="F105" s="12">
        <f>'[122]Лист1'!$C$22</f>
        <v>0.0037116195890546807</v>
      </c>
      <c r="G105" s="13">
        <v>0</v>
      </c>
      <c r="H105" s="13">
        <v>0</v>
      </c>
      <c r="I105" s="11">
        <f>'[122]Лист1'!$C$60</f>
        <v>0.3855731749706498</v>
      </c>
      <c r="J105" s="11">
        <f>'[122]Лист1'!$C$74</f>
        <v>0.1467592803687367</v>
      </c>
      <c r="K105" s="11">
        <f>'[122]Лист1'!$C$93</f>
        <v>4.2823998540769885</v>
      </c>
      <c r="L105" s="36">
        <f t="shared" si="1"/>
        <v>5.627800711922649</v>
      </c>
      <c r="M105" s="5">
        <f>0.6/'[1]Лист1'!A99%</f>
        <v>20.858298032911396</v>
      </c>
      <c r="N105" s="5">
        <v>28.5036</v>
      </c>
    </row>
    <row r="106" spans="1:14" s="5" customFormat="1" ht="12.75">
      <c r="A106" s="9">
        <v>100</v>
      </c>
      <c r="B106" s="4" t="s">
        <v>26</v>
      </c>
      <c r="C106" s="10">
        <v>2</v>
      </c>
      <c r="D106" s="10">
        <v>1</v>
      </c>
      <c r="E106" s="11">
        <f>'[123]Лист1'!$C$17</f>
        <v>1.6192070821385902</v>
      </c>
      <c r="F106" s="12">
        <f>'[123]Лист1'!$C$22</f>
        <v>0.008538840286092553</v>
      </c>
      <c r="G106" s="13">
        <v>0</v>
      </c>
      <c r="H106" s="13">
        <v>0</v>
      </c>
      <c r="I106" s="11">
        <f>'[123]Лист1'!$C$60</f>
        <v>0.35627659314773963</v>
      </c>
      <c r="J106" s="11">
        <f>'[123]Лист1'!$C$74</f>
        <v>0.1370527631213552</v>
      </c>
      <c r="K106" s="11">
        <f>'[123]Лист1'!$C$93</f>
        <v>3.930844996929573</v>
      </c>
      <c r="L106" s="36">
        <f t="shared" si="1"/>
        <v>6.051920275623351</v>
      </c>
      <c r="M106" s="5">
        <f>0.6/'[1]Лист1'!A100%</f>
        <v>19.951794406774088</v>
      </c>
      <c r="N106" s="5">
        <v>27.1125</v>
      </c>
    </row>
    <row r="107" spans="1:14" s="5" customFormat="1" ht="12.75">
      <c r="A107" s="9">
        <v>101</v>
      </c>
      <c r="B107" s="4" t="s">
        <v>26</v>
      </c>
      <c r="C107" s="10">
        <v>6</v>
      </c>
      <c r="D107" s="10">
        <v>1</v>
      </c>
      <c r="E107" s="11">
        <f>'[124]Лист1'!$C$17</f>
        <v>1.2200770420942262</v>
      </c>
      <c r="F107" s="12">
        <f>'[124]Лист1'!$C$22</f>
        <v>0.00606203096141914</v>
      </c>
      <c r="G107" s="13">
        <v>0</v>
      </c>
      <c r="H107" s="13">
        <v>0</v>
      </c>
      <c r="I107" s="11">
        <f>'[124]Лист1'!$C$60</f>
        <v>0.3498116963852216</v>
      </c>
      <c r="J107" s="11">
        <f>'[124]Лист1'!$C$74</f>
        <v>0.13135325038259366</v>
      </c>
      <c r="K107" s="11">
        <f>'[124]Лист1'!$C$93</f>
        <v>3.864006248458879</v>
      </c>
      <c r="L107" s="36">
        <f t="shared" si="1"/>
        <v>5.57131026828234</v>
      </c>
      <c r="M107" s="5">
        <f>0.6/'[1]Лист1'!A101%</f>
        <v>21.331671273786373</v>
      </c>
      <c r="N107" s="5">
        <v>29.2255</v>
      </c>
    </row>
    <row r="108" spans="1:14" s="5" customFormat="1" ht="12.75">
      <c r="A108" s="9">
        <v>102</v>
      </c>
      <c r="B108" s="4" t="s">
        <v>27</v>
      </c>
      <c r="C108" s="10">
        <v>14</v>
      </c>
      <c r="D108" s="10">
        <v>1</v>
      </c>
      <c r="E108" s="11">
        <f>'[125]Лист1'!$C$17</f>
        <v>1.2293627444225181</v>
      </c>
      <c r="F108" s="12">
        <f>'[125]Лист1'!$C$22</f>
        <v>0.006122047036790341</v>
      </c>
      <c r="G108" s="13">
        <v>0</v>
      </c>
      <c r="H108" s="13">
        <v>0</v>
      </c>
      <c r="I108" s="11">
        <f>'[125]Лист1'!$C$60</f>
        <v>0.27980104600505173</v>
      </c>
      <c r="J108" s="11">
        <f>'[125]Лист1'!$C$74</f>
        <v>0.1642379021806953</v>
      </c>
      <c r="K108" s="11">
        <f>'[125]Лист1'!$C$93</f>
        <v>3.01417662179678</v>
      </c>
      <c r="L108" s="36">
        <f t="shared" si="1"/>
        <v>4.693700361441835</v>
      </c>
      <c r="M108" s="5">
        <f>0.6/'[1]Лист1'!A102%</f>
        <v>25.04224491079431</v>
      </c>
      <c r="N108" s="5">
        <v>33.7838</v>
      </c>
    </row>
    <row r="109" spans="1:14" s="5" customFormat="1" ht="12.75">
      <c r="A109" s="9">
        <v>103</v>
      </c>
      <c r="B109" s="4" t="s">
        <v>27</v>
      </c>
      <c r="C109" s="10">
        <v>16</v>
      </c>
      <c r="D109" s="10">
        <v>1</v>
      </c>
      <c r="E109" s="11">
        <f>'[126]Лист1'!$C$17</f>
        <v>1.2301101584085028</v>
      </c>
      <c r="F109" s="12">
        <f>'[126]Лист1'!$C$22</f>
        <v>0.006126555965552406</v>
      </c>
      <c r="G109" s="13">
        <v>0</v>
      </c>
      <c r="H109" s="13">
        <v>0</v>
      </c>
      <c r="I109" s="11">
        <f>'[126]Лист1'!$C$60</f>
        <v>0.27992442943411106</v>
      </c>
      <c r="J109" s="11">
        <f>'[126]Лист1'!$C$74</f>
        <v>0.16435886449877513</v>
      </c>
      <c r="K109" s="11">
        <f>'[126]Лист1'!$C$93</f>
        <v>3.0140162995675075</v>
      </c>
      <c r="L109" s="36">
        <f t="shared" si="1"/>
        <v>4.694536307874449</v>
      </c>
      <c r="M109" s="5">
        <f>0.6/'[1]Лист1'!A103%</f>
        <v>25.04151099066561</v>
      </c>
      <c r="N109" s="15">
        <v>33.7648</v>
      </c>
    </row>
    <row r="110" spans="1:14" s="5" customFormat="1" ht="12.75">
      <c r="A110" s="9">
        <v>104</v>
      </c>
      <c r="B110" s="4" t="s">
        <v>27</v>
      </c>
      <c r="C110" s="10">
        <v>18</v>
      </c>
      <c r="D110" s="10">
        <v>1</v>
      </c>
      <c r="E110" s="11">
        <f>'[127]Лист1'!$C$17</f>
        <v>1.2105391812527992</v>
      </c>
      <c r="F110" s="12">
        <f>'[127]Лист1'!$C$22</f>
        <v>0.0060087042797102265</v>
      </c>
      <c r="G110" s="13">
        <v>0</v>
      </c>
      <c r="H110" s="13">
        <v>0</v>
      </c>
      <c r="I110" s="11">
        <f>'[127]Лист1'!$C$60</f>
        <v>0.2767020864134105</v>
      </c>
      <c r="J110" s="11">
        <f>'[127]Лист1'!$C$74</f>
        <v>0.1611972237052856</v>
      </c>
      <c r="K110" s="11">
        <f>'[127]Лист1'!$C$93</f>
        <v>2.9786270370538057</v>
      </c>
      <c r="L110" s="36">
        <f t="shared" si="1"/>
        <v>4.633074232705011</v>
      </c>
      <c r="M110" s="5">
        <f>0.6/'[1]Лист1'!A104%</f>
        <v>25.33921234380677</v>
      </c>
      <c r="N110" s="15">
        <v>34.1297</v>
      </c>
    </row>
    <row r="111" spans="1:14" s="5" customFormat="1" ht="12" customHeight="1">
      <c r="A111" s="48">
        <v>105</v>
      </c>
      <c r="B111" s="50" t="s">
        <v>27</v>
      </c>
      <c r="C111" s="48">
        <v>20</v>
      </c>
      <c r="D111" s="10">
        <v>1</v>
      </c>
      <c r="E111" s="11">
        <f>'[128]Лист1'!$C$17</f>
        <v>1.2284258656374913</v>
      </c>
      <c r="F111" s="12">
        <f>'[128]Лист1'!$C$22</f>
        <v>0.0061159755302244165</v>
      </c>
      <c r="G111" s="13">
        <v>0</v>
      </c>
      <c r="H111" s="13">
        <v>0</v>
      </c>
      <c r="I111" s="11">
        <f>'[128]Лист1'!$C$60</f>
        <v>0.25245879533273025</v>
      </c>
      <c r="J111" s="11">
        <f>'[128]Лист1'!$C$74</f>
        <v>0.16082782967629808</v>
      </c>
      <c r="K111" s="11">
        <f>'[128]Лист1'!$C$93</f>
        <v>2.912589568561895</v>
      </c>
      <c r="L111" s="36">
        <f t="shared" si="1"/>
        <v>4.560418034738639</v>
      </c>
      <c r="M111" s="5">
        <f>0.76/'[1]Лист1'!A105%</f>
        <v>33.641410063707845</v>
      </c>
      <c r="N111" s="15">
        <v>39.2359</v>
      </c>
    </row>
    <row r="112" spans="1:14" s="5" customFormat="1" ht="12.75" customHeight="1" hidden="1">
      <c r="A112" s="49"/>
      <c r="B112" s="51"/>
      <c r="C112" s="49"/>
      <c r="D112" s="9">
        <v>2</v>
      </c>
      <c r="E112" s="11"/>
      <c r="F112" s="12"/>
      <c r="G112" s="13">
        <v>0</v>
      </c>
      <c r="H112" s="13">
        <v>0</v>
      </c>
      <c r="I112" s="11"/>
      <c r="J112" s="11"/>
      <c r="K112" s="11"/>
      <c r="L112" s="36">
        <f t="shared" si="1"/>
        <v>0</v>
      </c>
      <c r="M112" s="5" t="e">
        <f>0.685/'[1]Лист1'!A106%</f>
        <v>#DIV/0!</v>
      </c>
      <c r="N112" s="15">
        <v>35.364</v>
      </c>
    </row>
    <row r="113" spans="1:14" s="5" customFormat="1" ht="12.75">
      <c r="A113" s="9">
        <v>106</v>
      </c>
      <c r="B113" s="4" t="s">
        <v>27</v>
      </c>
      <c r="C113" s="10">
        <v>22</v>
      </c>
      <c r="D113" s="10">
        <v>1</v>
      </c>
      <c r="E113" s="11">
        <f>'[129]Лист1'!$C$17</f>
        <v>1.23388323750952</v>
      </c>
      <c r="F113" s="12">
        <f>'[129]Лист1'!$C$22</f>
        <v>0.0061488539194056785</v>
      </c>
      <c r="G113" s="13">
        <v>0</v>
      </c>
      <c r="H113" s="13">
        <v>0</v>
      </c>
      <c r="I113" s="11">
        <f>'[129]Лист1'!$C$60</f>
        <v>0.252839470542564</v>
      </c>
      <c r="J113" s="11">
        <f>'[129]Лист1'!$C$74</f>
        <v>0.16130090423793442</v>
      </c>
      <c r="K113" s="11">
        <f>'[129]Лист1'!$C$93</f>
        <v>3.082852467091362</v>
      </c>
      <c r="L113" s="36">
        <f t="shared" si="1"/>
        <v>4.737024933300786</v>
      </c>
      <c r="M113" s="5">
        <f>0.6/'[1]Лист1'!A107%</f>
        <v>25.37396943571055</v>
      </c>
      <c r="N113" s="15">
        <v>34.3053</v>
      </c>
    </row>
    <row r="114" spans="1:14" s="5" customFormat="1" ht="12.75" customHeight="1">
      <c r="A114" s="9">
        <v>107</v>
      </c>
      <c r="B114" s="4" t="s">
        <v>52</v>
      </c>
      <c r="C114" s="10">
        <v>7</v>
      </c>
      <c r="D114" s="10">
        <v>1</v>
      </c>
      <c r="E114" s="11">
        <f>'[130]Лист1'!$C$17</f>
        <v>1.178586379916695</v>
      </c>
      <c r="F114" s="12">
        <f>'[130]Лист1'!$C$22</f>
        <v>0.0058174594786889735</v>
      </c>
      <c r="G114" s="13">
        <v>0</v>
      </c>
      <c r="H114" s="13">
        <v>0</v>
      </c>
      <c r="I114" s="11">
        <f>'[130]Лист1'!$C$60</f>
        <v>0.25000730518680975</v>
      </c>
      <c r="J114" s="11">
        <f>'[130]Лист1'!$C$74</f>
        <v>0.15756728569148087</v>
      </c>
      <c r="K114" s="11">
        <f>'[130]Лист1'!$C$93</f>
        <v>3.2517048458874815</v>
      </c>
      <c r="L114" s="36">
        <f t="shared" si="1"/>
        <v>4.843683276161157</v>
      </c>
      <c r="M114" s="5">
        <f>0.6/'[1]Лист1'!A108%</f>
        <v>24.814172669984377</v>
      </c>
      <c r="N114" s="15">
        <v>33.5008</v>
      </c>
    </row>
    <row r="115" spans="1:14" s="5" customFormat="1" ht="12.75" customHeight="1">
      <c r="A115" s="9">
        <v>108</v>
      </c>
      <c r="B115" s="4" t="s">
        <v>52</v>
      </c>
      <c r="C115" s="10">
        <v>9</v>
      </c>
      <c r="D115" s="10">
        <v>1</v>
      </c>
      <c r="E115" s="11">
        <f>'[131]Лист1'!$C$17</f>
        <v>0.9544220710692399</v>
      </c>
      <c r="F115" s="12">
        <f>'[131]Лист1'!$C$22</f>
        <v>0.004516457295259514</v>
      </c>
      <c r="G115" s="13">
        <v>0</v>
      </c>
      <c r="H115" s="13">
        <v>0</v>
      </c>
      <c r="I115" s="11">
        <f>'[131]Лист1'!$C$60</f>
        <v>0.2808287068907376</v>
      </c>
      <c r="J115" s="11">
        <f>'[131]Лист1'!$C$74</f>
        <v>0.16155238424978755</v>
      </c>
      <c r="K115" s="11">
        <f>'[131]Лист1'!$C$93</f>
        <v>3.1992383109808307</v>
      </c>
      <c r="L115" s="36">
        <f t="shared" si="1"/>
        <v>4.600557930485856</v>
      </c>
      <c r="M115" s="5">
        <f>0.6/'[1]Лист1'!A109%</f>
        <v>25.20843023842657</v>
      </c>
      <c r="N115" s="15">
        <v>34.2075</v>
      </c>
    </row>
    <row r="116" spans="1:14" s="5" customFormat="1" ht="12.75" customHeight="1">
      <c r="A116" s="9">
        <v>109</v>
      </c>
      <c r="B116" s="4" t="s">
        <v>52</v>
      </c>
      <c r="C116" s="10" t="s">
        <v>28</v>
      </c>
      <c r="D116" s="10">
        <v>1</v>
      </c>
      <c r="E116" s="11">
        <f>'[132]Лист1'!$C$17</f>
        <v>1.080471163850525</v>
      </c>
      <c r="F116" s="12">
        <f>'[132]Лист1'!$C$22</f>
        <v>0.005241230756230289</v>
      </c>
      <c r="G116" s="13">
        <v>0</v>
      </c>
      <c r="H116" s="13">
        <v>0</v>
      </c>
      <c r="I116" s="11">
        <f>'[132]Лист1'!$C$60</f>
        <v>0.28946110462989566</v>
      </c>
      <c r="J116" s="11">
        <f>'[132]Лист1'!$C$74</f>
        <v>0.17117494747373688</v>
      </c>
      <c r="K116" s="11">
        <f>'[132]Лист1'!$C$93</f>
        <v>3.301661331380098</v>
      </c>
      <c r="L116" s="36">
        <f t="shared" si="1"/>
        <v>4.8480097780904865</v>
      </c>
      <c r="M116" s="5">
        <f>0.6/'[1]Лист1'!A110%</f>
        <v>24.099043671569866</v>
      </c>
      <c r="N116" s="15">
        <v>32.769</v>
      </c>
    </row>
    <row r="117" spans="1:14" s="5" customFormat="1" ht="12.75">
      <c r="A117" s="9">
        <v>110</v>
      </c>
      <c r="B117" s="4" t="s">
        <v>29</v>
      </c>
      <c r="C117" s="10">
        <v>1</v>
      </c>
      <c r="D117" s="10">
        <v>1</v>
      </c>
      <c r="E117" s="11">
        <f>'[133]Лист1'!$C$17</f>
        <v>1.1487626778401818</v>
      </c>
      <c r="F117" s="12">
        <f>'[133]Лист1'!$C$22</f>
        <v>0.0056378568531969325</v>
      </c>
      <c r="G117" s="13">
        <v>0</v>
      </c>
      <c r="H117" s="13">
        <v>0</v>
      </c>
      <c r="I117" s="11">
        <f>'[133]Лист1'!$C$60</f>
        <v>0.28659955696437506</v>
      </c>
      <c r="J117" s="11">
        <f>'[133]Лист1'!$C$74</f>
        <v>0.1368216241192099</v>
      </c>
      <c r="K117" s="11">
        <f>'[133]Лист1'!$C$93</f>
        <v>3.2279991137491932</v>
      </c>
      <c r="L117" s="36">
        <f t="shared" si="1"/>
        <v>4.805820829526157</v>
      </c>
      <c r="M117" s="5">
        <f>0.6/'[1]Лист1'!A111%</f>
        <v>24.354199485656572</v>
      </c>
      <c r="N117" s="15">
        <v>33.0761</v>
      </c>
    </row>
    <row r="118" spans="1:14" s="5" customFormat="1" ht="12.75">
      <c r="A118" s="9">
        <v>111</v>
      </c>
      <c r="B118" s="4" t="s">
        <v>29</v>
      </c>
      <c r="C118" s="10">
        <v>2</v>
      </c>
      <c r="D118" s="10">
        <v>1</v>
      </c>
      <c r="E118" s="11">
        <f>'[134]Лист1'!$C$17</f>
        <v>1.3696866746722662</v>
      </c>
      <c r="F118" s="12">
        <f>'[134]Лист1'!$C$22</f>
        <v>0.006976311141932002</v>
      </c>
      <c r="G118" s="13">
        <v>0</v>
      </c>
      <c r="H118" s="13">
        <v>0</v>
      </c>
      <c r="I118" s="11">
        <f>'[134]Лист1'!$C$60</f>
        <v>0.27758004967423344</v>
      </c>
      <c r="J118" s="11">
        <f>'[134]Лист1'!$C$74</f>
        <v>0.16376105288346496</v>
      </c>
      <c r="K118" s="11">
        <f>'[134]Лист1'!$C$93</f>
        <v>3.118499758451979</v>
      </c>
      <c r="L118" s="36">
        <f t="shared" si="1"/>
        <v>4.936503846823876</v>
      </c>
      <c r="M118" s="5">
        <f>0.6/'[1]Лист1'!A112%</f>
        <v>23.924368426262173</v>
      </c>
      <c r="N118" s="15">
        <v>32.3102</v>
      </c>
    </row>
    <row r="119" spans="1:14" s="5" customFormat="1" ht="12.75">
      <c r="A119" s="9">
        <v>112</v>
      </c>
      <c r="B119" s="4" t="s">
        <v>29</v>
      </c>
      <c r="C119" s="10">
        <v>3</v>
      </c>
      <c r="D119" s="10">
        <v>1</v>
      </c>
      <c r="E119" s="11">
        <f>'[135]Лист1'!$C$17</f>
        <v>0.6464548542564027</v>
      </c>
      <c r="F119" s="12">
        <f>'[135]Лист1'!$C$22</f>
        <v>0.0028534612930782976</v>
      </c>
      <c r="G119" s="13">
        <v>0</v>
      </c>
      <c r="H119" s="13">
        <v>0</v>
      </c>
      <c r="I119" s="11">
        <f>'[135]Лист1'!$C$60</f>
        <v>0.40370125200567103</v>
      </c>
      <c r="J119" s="11">
        <f>'[135]Лист1'!$C$74</f>
        <v>0.1545733674374902</v>
      </c>
      <c r="K119" s="11">
        <f>'[135]Лист1'!$C$93</f>
        <v>3.555505551999525</v>
      </c>
      <c r="L119" s="36">
        <f t="shared" si="1"/>
        <v>4.763088486992167</v>
      </c>
      <c r="M119" s="5">
        <f>0.6/'[1]Лист1'!A113%</f>
        <v>24.730293236637312</v>
      </c>
      <c r="N119" s="15">
        <v>33.9559</v>
      </c>
    </row>
    <row r="120" spans="1:14" s="5" customFormat="1" ht="12.75">
      <c r="A120" s="9">
        <v>113</v>
      </c>
      <c r="B120" s="4" t="s">
        <v>29</v>
      </c>
      <c r="C120" s="10">
        <v>4</v>
      </c>
      <c r="D120" s="10">
        <v>1</v>
      </c>
      <c r="E120" s="11">
        <f>'[136]Лист1'!$C$17</f>
        <v>1.1856197789210023</v>
      </c>
      <c r="F120" s="12">
        <f>'[136]Лист1'!$C$22</f>
        <v>0.005860856526923814</v>
      </c>
      <c r="G120" s="13">
        <v>0</v>
      </c>
      <c r="H120" s="13">
        <v>0</v>
      </c>
      <c r="I120" s="11">
        <f>'[136]Лист1'!$C$60</f>
        <v>0.28596468432506933</v>
      </c>
      <c r="J120" s="11">
        <f>'[136]Лист1'!$C$74</f>
        <v>0.16932555216494846</v>
      </c>
      <c r="K120" s="11">
        <f>'[136]Лист1'!$C$93</f>
        <v>3.160070120353307</v>
      </c>
      <c r="L120" s="36">
        <f t="shared" si="1"/>
        <v>4.806840992291251</v>
      </c>
      <c r="M120" s="5">
        <f>0.6/'[1]Лист1'!A114%</f>
        <v>24.415203528594063</v>
      </c>
      <c r="N120" s="15">
        <v>32.9308</v>
      </c>
    </row>
    <row r="121" spans="1:14" s="5" customFormat="1" ht="12.75">
      <c r="A121" s="9">
        <v>114</v>
      </c>
      <c r="B121" s="4" t="s">
        <v>29</v>
      </c>
      <c r="C121" s="10">
        <v>5</v>
      </c>
      <c r="D121" s="10">
        <v>1</v>
      </c>
      <c r="E121" s="11">
        <f>'[137]Лист1'!$C$17</f>
        <v>1.14218535964436</v>
      </c>
      <c r="F121" s="12">
        <f>'[137]Лист1'!$C$22</f>
        <v>0.005602172459570073</v>
      </c>
      <c r="G121" s="13">
        <v>0</v>
      </c>
      <c r="H121" s="13">
        <v>0</v>
      </c>
      <c r="I121" s="11">
        <f>'[137]Лист1'!$C$60</f>
        <v>0.25458318156315457</v>
      </c>
      <c r="J121" s="11">
        <f>'[137]Лист1'!$C$74</f>
        <v>0.1618519308026564</v>
      </c>
      <c r="K121" s="11">
        <f>'[137]Лист1'!$C$93</f>
        <v>3.2887692070167627</v>
      </c>
      <c r="L121" s="36">
        <f t="shared" si="1"/>
        <v>4.852991851486504</v>
      </c>
      <c r="M121" s="5">
        <f>0.6/'[1]Лист1'!A115%</f>
        <v>22.445508268756246</v>
      </c>
      <c r="N121" s="15">
        <v>33.6134</v>
      </c>
    </row>
    <row r="122" spans="1:14" s="5" customFormat="1" ht="12.75">
      <c r="A122" s="9">
        <v>115</v>
      </c>
      <c r="B122" s="4" t="s">
        <v>29</v>
      </c>
      <c r="C122" s="10">
        <v>7</v>
      </c>
      <c r="D122" s="10">
        <v>1</v>
      </c>
      <c r="E122" s="11">
        <f>'[138]Лист1'!$C$17</f>
        <v>1.0749409228867726</v>
      </c>
      <c r="F122" s="12">
        <f>'[138]Лист1'!$C$22</f>
        <v>0.0052077726868706336</v>
      </c>
      <c r="G122" s="13">
        <v>0</v>
      </c>
      <c r="H122" s="13">
        <v>0</v>
      </c>
      <c r="I122" s="11">
        <f>'[138]Лист1'!$C$60</f>
        <v>0.2549235355829396</v>
      </c>
      <c r="J122" s="11">
        <f>'[138]Лист1'!$C$74</f>
        <v>0.16120431161195492</v>
      </c>
      <c r="K122" s="11">
        <f>'[138]Лист1'!$C$93</f>
        <v>3.2805254360183973</v>
      </c>
      <c r="L122" s="36">
        <f t="shared" si="1"/>
        <v>4.776801978786935</v>
      </c>
      <c r="M122" s="5">
        <f>0.6/'[1]Лист1'!A116%</f>
        <v>25.079557567515092</v>
      </c>
      <c r="N122" s="15">
        <v>34.1686</v>
      </c>
    </row>
    <row r="123" spans="1:14" s="5" customFormat="1" ht="12.75">
      <c r="A123" s="48">
        <v>116</v>
      </c>
      <c r="B123" s="50" t="s">
        <v>30</v>
      </c>
      <c r="C123" s="48">
        <v>9</v>
      </c>
      <c r="D123" s="10">
        <v>1</v>
      </c>
      <c r="E123" s="11">
        <f>'[139]Лист1'!$C$17</f>
        <v>1.405380583846575</v>
      </c>
      <c r="F123" s="12">
        <f>'[139]Лист1'!$C$22</f>
        <v>0.007198401078698417</v>
      </c>
      <c r="G123" s="13">
        <v>0</v>
      </c>
      <c r="H123" s="13">
        <v>0</v>
      </c>
      <c r="I123" s="11">
        <f>'[139]Лист1'!$C$60</f>
        <v>0.2829025541343818</v>
      </c>
      <c r="J123" s="11">
        <f>'[139]Лист1'!$C$74</f>
        <v>0.17547337821599646</v>
      </c>
      <c r="K123" s="11">
        <f>'[139]Лист1'!$C$93</f>
        <v>3.02920764623674</v>
      </c>
      <c r="L123" s="36">
        <f t="shared" si="1"/>
        <v>4.900162563512392</v>
      </c>
      <c r="M123" s="5">
        <f>0.76/'[1]Лист1'!A117%</f>
        <v>30.679080276373718</v>
      </c>
      <c r="N123" s="15">
        <v>37.3832</v>
      </c>
    </row>
    <row r="124" spans="1:14" s="5" customFormat="1" ht="12.75" customHeight="1" hidden="1">
      <c r="A124" s="49"/>
      <c r="B124" s="51"/>
      <c r="C124" s="49"/>
      <c r="D124" s="9">
        <v>2</v>
      </c>
      <c r="E124" s="11"/>
      <c r="F124" s="12"/>
      <c r="G124" s="13">
        <v>0</v>
      </c>
      <c r="H124" s="13">
        <v>0</v>
      </c>
      <c r="I124" s="11"/>
      <c r="J124" s="11"/>
      <c r="K124" s="11"/>
      <c r="L124" s="36">
        <f t="shared" si="1"/>
        <v>0</v>
      </c>
      <c r="M124" s="5" t="e">
        <f>0.685/'[1]Лист1'!A118%</f>
        <v>#DIV/0!</v>
      </c>
      <c r="N124" s="15">
        <v>33.694</v>
      </c>
    </row>
    <row r="125" spans="1:14" s="5" customFormat="1" ht="12" customHeight="1">
      <c r="A125" s="48">
        <v>117</v>
      </c>
      <c r="B125" s="50" t="s">
        <v>30</v>
      </c>
      <c r="C125" s="48">
        <v>11</v>
      </c>
      <c r="D125" s="26">
        <v>1</v>
      </c>
      <c r="E125" s="11">
        <f>'[140]Лист1'!$C$17</f>
        <v>1.149610141639763</v>
      </c>
      <c r="F125" s="12">
        <f>'[140]Лист1'!$C$22</f>
        <v>0.005648833108556469</v>
      </c>
      <c r="G125" s="13">
        <v>0</v>
      </c>
      <c r="H125" s="13">
        <v>0</v>
      </c>
      <c r="I125" s="11">
        <f>'[140]Лист1'!$C$60</f>
        <v>0.294654471117633</v>
      </c>
      <c r="J125" s="11">
        <f>'[140]Лист1'!$C$74</f>
        <v>0.1836</v>
      </c>
      <c r="K125" s="11">
        <f>'[140]Лист1'!$C$93</f>
        <v>3.1652409935347343</v>
      </c>
      <c r="L125" s="36">
        <f t="shared" si="1"/>
        <v>4.798754439400687</v>
      </c>
      <c r="M125" s="5">
        <f>0.76/'[1]Лист1'!A119%</f>
        <v>30.989361029437852</v>
      </c>
      <c r="N125" s="15">
        <v>37.6797</v>
      </c>
    </row>
    <row r="126" spans="1:14" s="5" customFormat="1" ht="12.75" customHeight="1" hidden="1">
      <c r="A126" s="49"/>
      <c r="B126" s="51"/>
      <c r="C126" s="49"/>
      <c r="D126" s="27">
        <v>2</v>
      </c>
      <c r="E126" s="11"/>
      <c r="F126" s="12"/>
      <c r="G126" s="13">
        <v>0</v>
      </c>
      <c r="H126" s="13">
        <v>0</v>
      </c>
      <c r="I126" s="11"/>
      <c r="J126" s="11"/>
      <c r="K126" s="11"/>
      <c r="L126" s="36">
        <f t="shared" si="1"/>
        <v>0</v>
      </c>
      <c r="M126" s="5" t="e">
        <f>0.685/'[1]Лист1'!A120%</f>
        <v>#DIV/0!</v>
      </c>
      <c r="N126" s="15">
        <v>33.9613</v>
      </c>
    </row>
    <row r="127" spans="1:14" s="5" customFormat="1" ht="12.75" customHeight="1">
      <c r="A127" s="9">
        <v>118</v>
      </c>
      <c r="B127" s="4" t="s">
        <v>25</v>
      </c>
      <c r="C127" s="10">
        <v>15</v>
      </c>
      <c r="D127" s="10">
        <v>1</v>
      </c>
      <c r="E127" s="11">
        <f>'[110]Лист1'!$C$17</f>
        <v>0.3771510599792103</v>
      </c>
      <c r="F127" s="12">
        <f>'[110]Лист1'!$C$22</f>
        <v>0.0015462705926539077</v>
      </c>
      <c r="G127" s="13">
        <v>0</v>
      </c>
      <c r="H127" s="13">
        <v>0</v>
      </c>
      <c r="I127" s="11">
        <f>'[110]Лист1'!$C$60</f>
        <v>0.43499222276503874</v>
      </c>
      <c r="J127" s="11">
        <f>'[110]Лист1'!$C$74</f>
        <v>0.12285125594025798</v>
      </c>
      <c r="K127" s="11">
        <f>'[110]Лист1'!$C$93</f>
        <v>3.7447142597876857</v>
      </c>
      <c r="L127" s="36">
        <f t="shared" si="1"/>
        <v>4.6812550690648465</v>
      </c>
      <c r="M127" s="5">
        <f>0.59/'[1]Лист1'!A121%</f>
        <v>24.737240035717395</v>
      </c>
      <c r="N127" s="15">
        <v>33.4467</v>
      </c>
    </row>
    <row r="128" spans="1:14" s="5" customFormat="1" ht="12.75" customHeight="1">
      <c r="A128" s="9">
        <v>119</v>
      </c>
      <c r="B128" s="4" t="s">
        <v>25</v>
      </c>
      <c r="C128" s="10">
        <v>17</v>
      </c>
      <c r="D128" s="10">
        <v>1</v>
      </c>
      <c r="E128" s="11">
        <f>'[111]Лист1'!$C$17</f>
        <v>0.47951308488252764</v>
      </c>
      <c r="F128" s="12">
        <f>'[111]Лист1'!$C$22</f>
        <v>0.0020268356689470135</v>
      </c>
      <c r="G128" s="13">
        <v>0</v>
      </c>
      <c r="H128" s="13">
        <v>0</v>
      </c>
      <c r="I128" s="11">
        <f>'[111]Лист1'!$C$60</f>
        <v>0.5315600553588405</v>
      </c>
      <c r="J128" s="11">
        <f>'[111]Лист1'!$C$74</f>
        <v>0.16103216907675197</v>
      </c>
      <c r="K128" s="11">
        <f>'[111]Лист1'!$C$93</f>
        <v>4.495637656580808</v>
      </c>
      <c r="L128" s="36">
        <f t="shared" si="1"/>
        <v>5.669769801567875</v>
      </c>
      <c r="M128" s="5">
        <f>0.59/'[1]Лист1'!A122%</f>
        <v>20.803159300262298</v>
      </c>
      <c r="N128" s="15">
        <v>28.9642</v>
      </c>
    </row>
    <row r="129" spans="1:14" s="5" customFormat="1" ht="12.75" customHeight="1">
      <c r="A129" s="9">
        <v>120</v>
      </c>
      <c r="B129" s="4" t="s">
        <v>25</v>
      </c>
      <c r="C129" s="10">
        <v>32</v>
      </c>
      <c r="D129" s="10">
        <v>1</v>
      </c>
      <c r="E129" s="11">
        <f>'[115]Лист1'!$C$17</f>
        <v>0.38156324133474856</v>
      </c>
      <c r="F129" s="12">
        <f>'[115]Лист1'!$C$22</f>
        <v>0.0015664763294217375</v>
      </c>
      <c r="G129" s="13">
        <v>0</v>
      </c>
      <c r="H129" s="13">
        <v>0</v>
      </c>
      <c r="I129" s="11">
        <f>'[115]Лист1'!$C$60</f>
        <v>0.4390443754741005</v>
      </c>
      <c r="J129" s="11">
        <f>'[115]Лист1'!$C$74</f>
        <v>0.12445660247592848</v>
      </c>
      <c r="K129" s="11">
        <f>'[115]Лист1'!$C$93</f>
        <v>3.77618189350968</v>
      </c>
      <c r="L129" s="36">
        <f t="shared" si="1"/>
        <v>4.722812589123879</v>
      </c>
      <c r="M129" s="5">
        <f>0.59/'[1]Лист1'!A123%</f>
        <v>24.542133871070398</v>
      </c>
      <c r="N129" s="15">
        <v>33.695</v>
      </c>
    </row>
    <row r="130" spans="1:14" s="5" customFormat="1" ht="12.75" customHeight="1">
      <c r="A130" s="9">
        <v>121</v>
      </c>
      <c r="B130" s="4" t="s">
        <v>25</v>
      </c>
      <c r="C130" s="10">
        <v>34</v>
      </c>
      <c r="D130" s="10">
        <v>1</v>
      </c>
      <c r="E130" s="11">
        <f>'[116]Лист1'!$C$17</f>
        <v>0.5517678026030666</v>
      </c>
      <c r="F130" s="12">
        <f>'[116]Лист1'!$C$22</f>
        <v>0.00237468901466163</v>
      </c>
      <c r="G130" s="13">
        <v>0</v>
      </c>
      <c r="H130" s="13">
        <v>0</v>
      </c>
      <c r="I130" s="11">
        <f>'[116]Лист1'!$C$60</f>
        <v>0.43823134227141836</v>
      </c>
      <c r="J130" s="11">
        <f>'[116]Лист1'!$C$74</f>
        <v>0.12577942019751515</v>
      </c>
      <c r="K130" s="11">
        <f>'[116]Лист1'!$C$93</f>
        <v>3.749479580245991</v>
      </c>
      <c r="L130" s="36">
        <f t="shared" si="1"/>
        <v>4.867632834332652</v>
      </c>
      <c r="M130" s="5">
        <f>0.59/'[1]Лист1'!A124%</f>
        <v>23.971389913619376</v>
      </c>
      <c r="N130" s="15">
        <v>32.4711</v>
      </c>
    </row>
    <row r="131" spans="1:14" s="5" customFormat="1" ht="12.75" customHeight="1">
      <c r="A131" s="9">
        <v>122</v>
      </c>
      <c r="B131" s="4" t="s">
        <v>25</v>
      </c>
      <c r="C131" s="10">
        <v>36</v>
      </c>
      <c r="D131" s="10">
        <v>1</v>
      </c>
      <c r="E131" s="11">
        <f>'[117]Лист1'!$C$17</f>
        <v>0.6844057531982705</v>
      </c>
      <c r="F131" s="12">
        <f>'[117]Лист1'!$C$22</f>
        <v>0.0030457589074523446</v>
      </c>
      <c r="G131" s="13">
        <v>0</v>
      </c>
      <c r="H131" s="13">
        <v>0</v>
      </c>
      <c r="I131" s="11">
        <f>'[117]Лист1'!$C$60</f>
        <v>0.4228790595639161</v>
      </c>
      <c r="J131" s="11">
        <f>'[117]Лист1'!$C$74</f>
        <v>0.12099282908483076</v>
      </c>
      <c r="K131" s="11">
        <f>'[117]Лист1'!$C$93</f>
        <v>3.613090706935302</v>
      </c>
      <c r="L131" s="36">
        <f t="shared" si="1"/>
        <v>4.844414107689771</v>
      </c>
      <c r="M131" s="5">
        <f>0.59/'[1]Лист1'!A125%</f>
        <v>24.158762476452882</v>
      </c>
      <c r="N131" s="15">
        <v>32.9241</v>
      </c>
    </row>
    <row r="132" spans="1:14" s="5" customFormat="1" ht="12.75" customHeight="1">
      <c r="A132" s="9">
        <v>123</v>
      </c>
      <c r="B132" s="4" t="s">
        <v>25</v>
      </c>
      <c r="C132" s="10">
        <v>38</v>
      </c>
      <c r="D132" s="10">
        <v>1</v>
      </c>
      <c r="E132" s="11">
        <f>'[118]Лист1'!$C$17</f>
        <v>0.616678839836588</v>
      </c>
      <c r="F132" s="12">
        <f>'[118]Лист1'!$C$22</f>
        <v>0.0026971805393743993</v>
      </c>
      <c r="G132" s="13">
        <v>0</v>
      </c>
      <c r="H132" s="13">
        <v>0</v>
      </c>
      <c r="I132" s="11">
        <f>'[118]Лист1'!$C$60</f>
        <v>0.3883386755907358</v>
      </c>
      <c r="J132" s="11">
        <f>'[118]Лист1'!$C$74</f>
        <v>0.10714554694824101</v>
      </c>
      <c r="K132" s="11">
        <f>'[118]Лист1'!$C$93</f>
        <v>3.3457269932471094</v>
      </c>
      <c r="L132" s="36">
        <f t="shared" si="1"/>
        <v>4.460587236162048</v>
      </c>
      <c r="M132" s="5">
        <f>0.59/'[1]Лист1'!A126%</f>
        <v>26.00571477647293</v>
      </c>
      <c r="N132" s="15">
        <v>35.266</v>
      </c>
    </row>
    <row r="133" spans="1:14" s="5" customFormat="1" ht="12.75">
      <c r="A133" s="9">
        <v>124</v>
      </c>
      <c r="B133" s="4" t="s">
        <v>31</v>
      </c>
      <c r="C133" s="10">
        <v>1</v>
      </c>
      <c r="D133" s="10">
        <v>1</v>
      </c>
      <c r="E133" s="11">
        <f>'[141]Лист1'!$C$17</f>
        <v>0.6677529948128039</v>
      </c>
      <c r="F133" s="12">
        <f>'[141]Лист1'!$C$22</f>
        <v>0.002828801386436604</v>
      </c>
      <c r="G133" s="13">
        <v>0</v>
      </c>
      <c r="H133" s="13">
        <v>0</v>
      </c>
      <c r="I133" s="11">
        <f>'[141]Лист1'!$C$60</f>
        <v>0.4047543074770078</v>
      </c>
      <c r="J133" s="11">
        <f>'[141]Лист1'!$C$74</f>
        <v>0.15323752846201616</v>
      </c>
      <c r="K133" s="11">
        <f>'[141]Лист1'!$C$93</f>
        <v>3.377228129991642</v>
      </c>
      <c r="L133" s="36">
        <f t="shared" si="1"/>
        <v>4.605801762129906</v>
      </c>
      <c r="M133" s="5">
        <f>0.59/'[1]Лист1'!A127%</f>
        <v>25.406711768216894</v>
      </c>
      <c r="N133" s="15">
        <v>34.7059</v>
      </c>
    </row>
    <row r="134" spans="1:14" s="5" customFormat="1" ht="12.75">
      <c r="A134" s="9">
        <v>125</v>
      </c>
      <c r="B134" s="4" t="s">
        <v>31</v>
      </c>
      <c r="C134" s="10">
        <v>3</v>
      </c>
      <c r="D134" s="10">
        <v>1</v>
      </c>
      <c r="E134" s="11">
        <f>'[142]Лист1'!$C$17</f>
        <v>0.6670333526351016</v>
      </c>
      <c r="F134" s="12">
        <f>'[142]Лист1'!$C$22</f>
        <v>0.0028251464153961933</v>
      </c>
      <c r="G134" s="13">
        <v>0</v>
      </c>
      <c r="H134" s="13">
        <v>0</v>
      </c>
      <c r="I134" s="11">
        <f>'[142]Лист1'!$C$60</f>
        <v>0.40439572073020935</v>
      </c>
      <c r="J134" s="11">
        <f>'[142]Лист1'!$C$74</f>
        <v>0.15303953692697297</v>
      </c>
      <c r="K134" s="11">
        <f>'[142]Лист1'!$C$93</f>
        <v>3.3482754034062485</v>
      </c>
      <c r="L134" s="36">
        <f t="shared" si="1"/>
        <v>4.575569160113929</v>
      </c>
      <c r="M134" s="5">
        <f>0.59/'[1]Лист1'!A128%</f>
        <v>25.427277736217643</v>
      </c>
      <c r="N134" s="15">
        <v>34.7059</v>
      </c>
    </row>
    <row r="135" spans="1:13" s="5" customFormat="1" ht="12.75">
      <c r="A135" s="9">
        <v>126</v>
      </c>
      <c r="B135" s="4" t="s">
        <v>57</v>
      </c>
      <c r="C135" s="10">
        <v>42</v>
      </c>
      <c r="D135" s="10">
        <v>1</v>
      </c>
      <c r="E135" s="11">
        <f>'[90]Лист1'!$C$17</f>
        <v>0.6094535967566039</v>
      </c>
      <c r="F135" s="12">
        <f>'[90]Лист1'!$C$22</f>
        <v>0.004112282331046637</v>
      </c>
      <c r="G135" s="11">
        <f>'[90]Лист1'!$C$33</f>
        <v>0.38193401230199375</v>
      </c>
      <c r="H135" s="16">
        <f>'[90]Лист1'!$C$50</f>
        <v>0.04361998964226128</v>
      </c>
      <c r="I135" s="11">
        <f>'[90]Лист1'!$C$60</f>
        <v>0.258885999904335</v>
      </c>
      <c r="J135" s="11">
        <f>'[90]Лист1'!$C$74</f>
        <v>0.0630752160182261</v>
      </c>
      <c r="K135" s="11">
        <f>'[90]Лист1'!$C$93</f>
        <v>2.286932088796507</v>
      </c>
      <c r="L135" s="36">
        <f t="shared" si="1"/>
        <v>3.6480131857509734</v>
      </c>
      <c r="M135" s="5">
        <f>0.72/1.411</f>
        <v>0.5102763997165131</v>
      </c>
    </row>
    <row r="136" spans="1:13" s="5" customFormat="1" ht="12.75">
      <c r="A136" s="9">
        <v>127</v>
      </c>
      <c r="B136" s="4" t="s">
        <v>57</v>
      </c>
      <c r="C136" s="10" t="s">
        <v>32</v>
      </c>
      <c r="D136" s="10">
        <v>1</v>
      </c>
      <c r="E136" s="11">
        <f>'[91]Лист1'!$C$17</f>
        <v>0.7110110579744618</v>
      </c>
      <c r="F136" s="12">
        <f>'[91]Лист1'!$C$22</f>
        <v>0.005042224763731758</v>
      </c>
      <c r="G136" s="11">
        <f>'[91]Лист1'!$C$33</f>
        <v>0.5394386274722678</v>
      </c>
      <c r="H136" s="16">
        <f>'[91]Лист1'!$C$50</f>
        <v>0.061566445791364735</v>
      </c>
      <c r="I136" s="11">
        <f>'[91]Лист1'!$C$60</f>
        <v>0.33110665842795</v>
      </c>
      <c r="J136" s="11">
        <f>'[91]Лист1'!$C$74</f>
        <v>0.09363358102766799</v>
      </c>
      <c r="K136" s="11">
        <f>'[91]Лист1'!$C$93</f>
        <v>2.8423138222203512</v>
      </c>
      <c r="L136" s="36">
        <f aca="true" t="shared" si="2" ref="L136:L177">E136+F136+G136+H136+I136+J136+K136</f>
        <v>4.584112417677796</v>
      </c>
      <c r="M136" s="5">
        <f>0.72/1.704</f>
        <v>0.4225352112676056</v>
      </c>
    </row>
    <row r="137" spans="1:13" s="5" customFormat="1" ht="12.75" customHeight="1">
      <c r="A137" s="9">
        <v>128</v>
      </c>
      <c r="B137" s="4" t="s">
        <v>61</v>
      </c>
      <c r="C137" s="10">
        <v>6</v>
      </c>
      <c r="D137" s="10">
        <v>1</v>
      </c>
      <c r="E137" s="11">
        <f>'[92]Лист1'!$C$17</f>
        <v>0.8610498679591193</v>
      </c>
      <c r="F137" s="12">
        <f>'[92]Лист1'!$C$22</f>
        <v>0.006182492929920723</v>
      </c>
      <c r="G137" s="11">
        <f>'[92]Лист1'!$C$33</f>
        <v>0.4665238342724334</v>
      </c>
      <c r="H137" s="12">
        <f>'[92]Лист1'!$C$50</f>
        <v>0.053766114011121934</v>
      </c>
      <c r="I137" s="11">
        <f>'[92]Лист1'!$C$60</f>
        <v>0.3044900685298482</v>
      </c>
      <c r="J137" s="11">
        <f>'[92]Лист1'!$C$74</f>
        <v>0.1786974719467641</v>
      </c>
      <c r="K137" s="11">
        <f>'[92]Лист1'!$C$93</f>
        <v>2.4064830851819634</v>
      </c>
      <c r="L137" s="36">
        <f t="shared" si="2"/>
        <v>4.277192934831171</v>
      </c>
      <c r="M137" s="5">
        <f>0.72/1.607</f>
        <v>0.44803982576228996</v>
      </c>
    </row>
    <row r="138" spans="1:14" s="5" customFormat="1" ht="12.75" customHeight="1">
      <c r="A138" s="9">
        <v>129</v>
      </c>
      <c r="B138" s="4" t="s">
        <v>25</v>
      </c>
      <c r="C138" s="10">
        <v>21</v>
      </c>
      <c r="D138" s="10">
        <v>1</v>
      </c>
      <c r="E138" s="11">
        <f>'[143]Лист1'!$C$17</f>
        <v>0.4647749652366485</v>
      </c>
      <c r="F138" s="12">
        <f>'[143]Лист1'!$C$22</f>
        <v>0.0023069048407819777</v>
      </c>
      <c r="G138" s="11">
        <f>'[143]Лист1'!$C$33</f>
        <v>0.6865397763522949</v>
      </c>
      <c r="H138" s="12">
        <f>'[143]Лист1'!$C$50</f>
        <v>0.06054611186188889</v>
      </c>
      <c r="I138" s="11">
        <f>'[143]Лист1'!$C$60</f>
        <v>0.3036384276221287</v>
      </c>
      <c r="J138" s="11">
        <f>'[143]Лист1'!$C$74</f>
        <v>0.13805783324290108</v>
      </c>
      <c r="K138" s="11">
        <f>'[143]Лист1'!$C$93</f>
        <v>2.9678915557381407</v>
      </c>
      <c r="L138" s="36">
        <f t="shared" si="2"/>
        <v>4.623755574894785</v>
      </c>
      <c r="M138" s="5">
        <f>0.7/'[1]Лист1'!A132%</f>
        <v>28.293362408504464</v>
      </c>
      <c r="N138" s="5">
        <v>38.2013</v>
      </c>
    </row>
    <row r="139" spans="1:13" s="5" customFormat="1" ht="12.75" customHeight="1">
      <c r="A139" s="9">
        <v>130</v>
      </c>
      <c r="B139" s="4" t="s">
        <v>56</v>
      </c>
      <c r="C139" s="10">
        <v>36</v>
      </c>
      <c r="D139" s="10">
        <v>1</v>
      </c>
      <c r="E139" s="11">
        <f>'[94]Лист1'!$C$17</f>
        <v>0.4763912576716816</v>
      </c>
      <c r="F139" s="12">
        <f>'[94]Лист1'!$C$22</f>
        <v>0.0035244658970844875</v>
      </c>
      <c r="G139" s="11">
        <f>'[94]Лист1'!$C$33</f>
        <v>1.126788757356434</v>
      </c>
      <c r="H139" s="13">
        <v>0</v>
      </c>
      <c r="I139" s="11">
        <f>'[94]Лист1'!$C$60</f>
        <v>0.2251678300865951</v>
      </c>
      <c r="J139" s="11">
        <f>'[94]Лист1'!$C$74</f>
        <v>0.09690514802472379</v>
      </c>
      <c r="K139" s="11">
        <f>'[94]Лист1'!$C$93</f>
        <v>1.836082249360357</v>
      </c>
      <c r="L139" s="36">
        <f t="shared" si="2"/>
        <v>3.764859708396876</v>
      </c>
      <c r="M139" s="5">
        <f>0.78/1.55</f>
        <v>0.5032258064516129</v>
      </c>
    </row>
    <row r="140" spans="1:13" s="5" customFormat="1" ht="12.75" customHeight="1">
      <c r="A140" s="9">
        <v>131</v>
      </c>
      <c r="B140" s="4" t="s">
        <v>56</v>
      </c>
      <c r="C140" s="10">
        <v>38</v>
      </c>
      <c r="D140" s="10">
        <v>1</v>
      </c>
      <c r="E140" s="11">
        <f>'[95]Лист1'!$C$17</f>
        <v>0.9106546901877328</v>
      </c>
      <c r="F140" s="12">
        <f>'[95]Лист1'!$C$22</f>
        <v>0.00703765753191259</v>
      </c>
      <c r="G140" s="11">
        <f>'[95]Лист1'!$C$33</f>
        <v>1.0664743989774137</v>
      </c>
      <c r="H140" s="13">
        <v>0</v>
      </c>
      <c r="I140" s="11">
        <f>'[95]Лист1'!$C$60</f>
        <v>0.22062170819550886</v>
      </c>
      <c r="J140" s="11">
        <f>'[95]Лист1'!$C$74</f>
        <v>0.09581083327636886</v>
      </c>
      <c r="K140" s="11">
        <f>'[95]Лист1'!$C$93</f>
        <v>1.7860626792510716</v>
      </c>
      <c r="L140" s="36">
        <f t="shared" si="2"/>
        <v>4.086661967420008</v>
      </c>
      <c r="M140" s="5">
        <f>0.78/1.647</f>
        <v>0.47358834244080145</v>
      </c>
    </row>
    <row r="141" spans="1:13" s="5" customFormat="1" ht="12.75" customHeight="1">
      <c r="A141" s="9">
        <v>132</v>
      </c>
      <c r="B141" s="4" t="s">
        <v>56</v>
      </c>
      <c r="C141" s="10">
        <v>40</v>
      </c>
      <c r="D141" s="10">
        <v>1</v>
      </c>
      <c r="E141" s="11">
        <f>'[96]Лист1'!$C$17</f>
        <v>0.46243587527393704</v>
      </c>
      <c r="F141" s="12">
        <f>'[96]Лист1'!$C$22</f>
        <v>0.003419416825934094</v>
      </c>
      <c r="G141" s="11">
        <f>'[96]Лист1'!$C$33</f>
        <v>1.1366408691019836</v>
      </c>
      <c r="H141" s="13">
        <v>0</v>
      </c>
      <c r="I141" s="11">
        <f>'[96]Лист1'!$C$60</f>
        <v>0.22627507372926944</v>
      </c>
      <c r="J141" s="11">
        <f>'[96]Лист1'!$C$74</f>
        <v>0.09770086992890005</v>
      </c>
      <c r="K141" s="11">
        <f>'[96]Лист1'!$C$93</f>
        <v>1.843873959406816</v>
      </c>
      <c r="L141" s="36">
        <f t="shared" si="2"/>
        <v>3.7703460642668403</v>
      </c>
      <c r="M141" s="17">
        <f>0.78/1.56</f>
        <v>0.5</v>
      </c>
    </row>
    <row r="142" spans="1:13" s="5" customFormat="1" ht="12.75">
      <c r="A142" s="9">
        <v>133</v>
      </c>
      <c r="B142" s="4" t="s">
        <v>20</v>
      </c>
      <c r="C142" s="10" t="s">
        <v>33</v>
      </c>
      <c r="D142" s="10">
        <v>1</v>
      </c>
      <c r="E142" s="11">
        <f>'[93]Лист1'!$C$17</f>
        <v>0.9134068089870773</v>
      </c>
      <c r="F142" s="12">
        <f>'[93]Лист1'!$C$22</f>
        <v>0.007056881303936727</v>
      </c>
      <c r="G142" s="11">
        <f>'[93]Лист1'!$C$33</f>
        <v>1.0609816206041898</v>
      </c>
      <c r="H142" s="13">
        <v>0</v>
      </c>
      <c r="I142" s="11">
        <f>'[93]Лист1'!$C$60</f>
        <v>0.2199414769685579</v>
      </c>
      <c r="J142" s="11">
        <f>'[93]Лист1'!$C$74</f>
        <v>0.0952897328166429</v>
      </c>
      <c r="K142" s="11">
        <f>'[93]Лист1'!$C$93</f>
        <v>1.7815434747703218</v>
      </c>
      <c r="L142" s="36">
        <f t="shared" si="2"/>
        <v>4.078219995450727</v>
      </c>
      <c r="M142" s="5">
        <f>0.78/1.65</f>
        <v>0.4727272727272728</v>
      </c>
    </row>
    <row r="143" spans="1:14" s="5" customFormat="1" ht="12.75" customHeight="1">
      <c r="A143" s="9">
        <v>134</v>
      </c>
      <c r="B143" s="4" t="s">
        <v>25</v>
      </c>
      <c r="C143" s="10">
        <v>27</v>
      </c>
      <c r="D143" s="10">
        <v>1</v>
      </c>
      <c r="E143" s="11">
        <f>'[144]Лист1'!$C$17</f>
        <v>0.9348180263566004</v>
      </c>
      <c r="F143" s="12">
        <f>'[144]Лист1'!$C$22</f>
        <v>0.004832210101509864</v>
      </c>
      <c r="G143" s="11">
        <f>'[144]Лист1'!$C$33</f>
        <v>0.5077875979097943</v>
      </c>
      <c r="H143" s="12">
        <f>'[144]Лист1'!$C$50</f>
        <v>0.027539517336552376</v>
      </c>
      <c r="I143" s="11">
        <f>'[144]Лист1'!$C$60</f>
        <v>0.2536539889662152</v>
      </c>
      <c r="J143" s="11">
        <f>'[144]Лист1'!$C$74</f>
        <v>0.15126842860526352</v>
      </c>
      <c r="K143" s="11">
        <f>'[144]Лист1'!$C$93</f>
        <v>2.1485877946914527</v>
      </c>
      <c r="L143" s="36">
        <f t="shared" si="2"/>
        <v>4.0284875639673885</v>
      </c>
      <c r="M143" s="5">
        <f>0.8/'[1]Лист1'!A137%</f>
        <v>38.091170446214214</v>
      </c>
      <c r="N143" s="15">
        <v>49.8132</v>
      </c>
    </row>
    <row r="144" spans="1:14" s="5" customFormat="1" ht="12.75" customHeight="1">
      <c r="A144" s="9">
        <v>135</v>
      </c>
      <c r="B144" s="4" t="s">
        <v>25</v>
      </c>
      <c r="C144" s="10">
        <v>29</v>
      </c>
      <c r="D144" s="10">
        <v>1</v>
      </c>
      <c r="E144" s="11">
        <f>'[145]Лист1'!$C$17</f>
        <v>0.9317070129152115</v>
      </c>
      <c r="F144" s="12">
        <f>'[145]Лист1'!$C$22</f>
        <v>0.004793244165754431</v>
      </c>
      <c r="G144" s="11">
        <f>'[145]Лист1'!$C$33</f>
        <v>0.5060995406143257</v>
      </c>
      <c r="H144" s="13">
        <v>0</v>
      </c>
      <c r="I144" s="11">
        <f>'[145]Лист1'!$C$60</f>
        <v>0.25273449557857386</v>
      </c>
      <c r="J144" s="11">
        <f>'[145]Лист1'!$C$74</f>
        <v>0.15004863150475742</v>
      </c>
      <c r="K144" s="11">
        <f>'[145]Лист1'!$C$93</f>
        <v>2.1763928770405245</v>
      </c>
      <c r="L144" s="36">
        <f t="shared" si="2"/>
        <v>4.021775801819148</v>
      </c>
      <c r="M144" s="5">
        <f>0.8/'[1]Лист1'!A138%</f>
        <v>37.47872457801593</v>
      </c>
      <c r="N144" s="15">
        <v>50.1567</v>
      </c>
    </row>
    <row r="145" spans="1:14" s="5" customFormat="1" ht="12.75" customHeight="1">
      <c r="A145" s="9">
        <v>136</v>
      </c>
      <c r="B145" s="4" t="s">
        <v>25</v>
      </c>
      <c r="C145" s="10">
        <v>33</v>
      </c>
      <c r="D145" s="10">
        <v>1</v>
      </c>
      <c r="E145" s="11">
        <f>'[146]Лист1'!$C$17</f>
        <v>0.7467546799781316</v>
      </c>
      <c r="F145" s="12">
        <f>'[146]Лист1'!$C$22</f>
        <v>0.0037410647539756763</v>
      </c>
      <c r="G145" s="11">
        <f>'[146]Лист1'!$C$33</f>
        <v>0.5199595548583665</v>
      </c>
      <c r="H145" s="13">
        <v>0</v>
      </c>
      <c r="I145" s="11">
        <f>'[146]Лист1'!$C$60</f>
        <v>0.25478611388074657</v>
      </c>
      <c r="J145" s="11">
        <f>'[146]Лист1'!$C$74</f>
        <v>0.15011501690205106</v>
      </c>
      <c r="K145" s="11">
        <f>'[146]Лист1'!$C$93</f>
        <v>2.167780757270923</v>
      </c>
      <c r="L145" s="36">
        <f t="shared" si="2"/>
        <v>3.8431371876441944</v>
      </c>
      <c r="M145" s="5">
        <f>0.8/'[1]Лист1'!A139%</f>
        <v>39.38249249696178</v>
      </c>
      <c r="N145" s="15">
        <v>51.5796</v>
      </c>
    </row>
    <row r="146" spans="1:14" s="5" customFormat="1" ht="12.75" customHeight="1">
      <c r="A146" s="9">
        <v>137</v>
      </c>
      <c r="B146" s="4" t="s">
        <v>25</v>
      </c>
      <c r="C146" s="10">
        <v>35</v>
      </c>
      <c r="D146" s="10">
        <v>1</v>
      </c>
      <c r="E146" s="11">
        <f>'[147]Лист1'!$C$17</f>
        <v>0.8386566769443374</v>
      </c>
      <c r="F146" s="12">
        <f>'[147]Лист1'!$C$22</f>
        <v>0.004256676410443261</v>
      </c>
      <c r="G146" s="11">
        <f>'[147]Лист1'!$C$33</f>
        <v>0.5097928714815347</v>
      </c>
      <c r="H146" s="13">
        <v>0</v>
      </c>
      <c r="I146" s="11">
        <f>'[147]Лист1'!$C$60</f>
        <v>0.2527643254030901</v>
      </c>
      <c r="J146" s="11">
        <f>'[147]Лист1'!$C$74</f>
        <v>0.14911512288243253</v>
      </c>
      <c r="K146" s="11">
        <f>'[147]Лист1'!$C$93</f>
        <v>1.7515433228736146</v>
      </c>
      <c r="L146" s="36">
        <f t="shared" si="2"/>
        <v>3.5061289959954527</v>
      </c>
      <c r="M146" s="5">
        <f>0.8/'[1]Лист1'!A140%</f>
        <v>42.476180224557154</v>
      </c>
      <c r="N146" s="15">
        <v>54.7945</v>
      </c>
    </row>
    <row r="147" spans="1:14" s="5" customFormat="1" ht="12.75" customHeight="1">
      <c r="A147" s="9">
        <v>138</v>
      </c>
      <c r="B147" s="4" t="s">
        <v>52</v>
      </c>
      <c r="C147" s="10">
        <v>2</v>
      </c>
      <c r="D147" s="10">
        <v>1</v>
      </c>
      <c r="E147" s="11">
        <f>'[148]Лист1'!$C$17</f>
        <v>0.8452156577436777</v>
      </c>
      <c r="F147" s="12">
        <f>'[148]Лист1'!$C$22</f>
        <v>0.004297101808741488</v>
      </c>
      <c r="G147" s="11">
        <f>'[148]Лист1'!$C$33</f>
        <v>0.5137792311689684</v>
      </c>
      <c r="H147" s="13">
        <v>0</v>
      </c>
      <c r="I147" s="11">
        <f>'[148]Лист1'!$C$60</f>
        <v>0.2541142378357365</v>
      </c>
      <c r="J147" s="11">
        <f>'[148]Лист1'!$C$74</f>
        <v>0.15053126018148166</v>
      </c>
      <c r="K147" s="11">
        <f>'[148]Лист1'!$C$93</f>
        <v>2.162094320206772</v>
      </c>
      <c r="L147" s="36">
        <f t="shared" si="2"/>
        <v>3.930031808945378</v>
      </c>
      <c r="M147" s="5">
        <f>0.8/'[1]Лист1'!A141%</f>
        <v>38.73825530500427</v>
      </c>
      <c r="N147" s="15">
        <v>50.8259</v>
      </c>
    </row>
    <row r="148" spans="1:14" s="5" customFormat="1" ht="12.75" customHeight="1">
      <c r="A148" s="9">
        <v>139</v>
      </c>
      <c r="B148" s="4" t="s">
        <v>52</v>
      </c>
      <c r="C148" s="10">
        <v>13</v>
      </c>
      <c r="D148" s="10">
        <v>1</v>
      </c>
      <c r="E148" s="11">
        <f>'[149]Лист1'!$C$17</f>
        <v>0.9320429709151469</v>
      </c>
      <c r="F148" s="12">
        <f>'[149]Лист1'!$C$22</f>
        <v>0.004803344140921735</v>
      </c>
      <c r="G148" s="11">
        <f>'[149]Лист1'!$C$33</f>
        <v>0.517287480011171</v>
      </c>
      <c r="H148" s="13">
        <v>0</v>
      </c>
      <c r="I148" s="11">
        <f>'[149]Лист1'!$C$60</f>
        <v>0.25633727774794335</v>
      </c>
      <c r="J148" s="11">
        <f>'[149]Лист1'!$C$74</f>
        <v>0.15363360312429253</v>
      </c>
      <c r="K148" s="11">
        <f>'[149]Лист1'!$C$93</f>
        <v>2.1774073296451033</v>
      </c>
      <c r="L148" s="36">
        <f t="shared" si="2"/>
        <v>4.041512005584579</v>
      </c>
      <c r="M148" s="5">
        <f>0.8/'[1]Лист1'!A142%</f>
        <v>37.87038854700131</v>
      </c>
      <c r="N148" s="15">
        <v>49.4438</v>
      </c>
    </row>
    <row r="149" spans="1:14" s="5" customFormat="1" ht="12.75" customHeight="1">
      <c r="A149" s="9">
        <v>140</v>
      </c>
      <c r="B149" s="4" t="s">
        <v>52</v>
      </c>
      <c r="C149" s="10">
        <v>11</v>
      </c>
      <c r="D149" s="10">
        <v>1</v>
      </c>
      <c r="E149" s="11">
        <f>'[150]Лист1'!$C$17</f>
        <v>0.9126062264355767</v>
      </c>
      <c r="F149" s="12">
        <f>'[150]Лист1'!$C$22</f>
        <v>0.0046820398759668</v>
      </c>
      <c r="G149" s="11">
        <f>'[150]Лист1'!$C$33</f>
        <v>0.5065017348962517</v>
      </c>
      <c r="H149" s="13">
        <v>0</v>
      </c>
      <c r="I149" s="11">
        <f>'[150]Лист1'!$C$60</f>
        <v>0.25263113976607693</v>
      </c>
      <c r="J149" s="11">
        <f>'[150]Лист1'!$C$74</f>
        <v>0.149753720535702</v>
      </c>
      <c r="K149" s="11">
        <f>'[150]Лист1'!$C$93</f>
        <v>2.151146671453656</v>
      </c>
      <c r="L149" s="36">
        <f t="shared" si="2"/>
        <v>3.97732153296323</v>
      </c>
      <c r="M149" s="5">
        <f>0.8/'[1]Лист1'!A143%</f>
        <v>38.412115918742295</v>
      </c>
      <c r="N149" s="15">
        <v>50.1567</v>
      </c>
    </row>
    <row r="150" spans="1:13" s="5" customFormat="1" ht="12.75" customHeight="1">
      <c r="A150" s="9">
        <v>141</v>
      </c>
      <c r="B150" s="4" t="s">
        <v>56</v>
      </c>
      <c r="C150" s="10">
        <v>29</v>
      </c>
      <c r="D150" s="10">
        <v>1</v>
      </c>
      <c r="E150" s="11">
        <f>'[100]Лист1'!$C$17</f>
        <v>0.6458810002687727</v>
      </c>
      <c r="F150" s="12">
        <f>'[100]Лист1'!$C$22</f>
        <v>0.004646814324348245</v>
      </c>
      <c r="G150" s="11">
        <f>'[100]Лист1'!$C$33</f>
        <v>0.7432189585174421</v>
      </c>
      <c r="H150" s="16">
        <f>'[100]Лист1'!$C$50</f>
        <v>0.015801813570475453</v>
      </c>
      <c r="I150" s="11">
        <f>'[100]Лист1'!$C$60</f>
        <v>0.21860079238560517</v>
      </c>
      <c r="J150" s="11">
        <f>'[100]Лист1'!$C$74</f>
        <v>0.09687278362297458</v>
      </c>
      <c r="K150" s="11">
        <f>'[100]Лист1'!$C$93</f>
        <v>1.7234913446230475</v>
      </c>
      <c r="L150" s="36">
        <f t="shared" si="2"/>
        <v>3.448513507312666</v>
      </c>
      <c r="M150" s="5">
        <f>0.78/1.54</f>
        <v>0.5064935064935066</v>
      </c>
    </row>
    <row r="151" spans="1:13" s="5" customFormat="1" ht="12.75" customHeight="1">
      <c r="A151" s="9">
        <v>142</v>
      </c>
      <c r="B151" s="4" t="s">
        <v>56</v>
      </c>
      <c r="C151" s="10">
        <v>31</v>
      </c>
      <c r="D151" s="10">
        <v>1</v>
      </c>
      <c r="E151" s="11">
        <f>'[101]Лист1'!$C$17</f>
        <v>1.070992519709042</v>
      </c>
      <c r="F151" s="12">
        <f>'[101]Лист1'!$C$22</f>
        <v>0.007885783509230901</v>
      </c>
      <c r="G151" s="11">
        <f>'[101]Лист1'!$C$33</f>
        <v>0.48896563208170685</v>
      </c>
      <c r="H151" s="16">
        <f>'[101]Лист1'!$C$50</f>
        <v>0.01273601802660317</v>
      </c>
      <c r="I151" s="11">
        <f>'[101]Лист1'!$C$60</f>
        <v>0.1956422475222848</v>
      </c>
      <c r="J151" s="11">
        <f>'[101]Лист1'!$C$74</f>
        <v>0.0546922985939806</v>
      </c>
      <c r="K151" s="11">
        <f>'[101]Лист1'!$C$93</f>
        <v>1.5615933433252984</v>
      </c>
      <c r="L151" s="36">
        <f t="shared" si="2"/>
        <v>3.392507842768147</v>
      </c>
      <c r="M151" s="5">
        <f>0.78/1.303</f>
        <v>0.5986185725249424</v>
      </c>
    </row>
    <row r="152" spans="1:13" s="5" customFormat="1" ht="12.75" customHeight="1">
      <c r="A152" s="9">
        <v>143</v>
      </c>
      <c r="B152" s="4" t="s">
        <v>56</v>
      </c>
      <c r="C152" s="10">
        <v>42</v>
      </c>
      <c r="D152" s="10">
        <v>1</v>
      </c>
      <c r="E152" s="11">
        <f>'[102]Лист1'!$C$17</f>
        <v>0.6063715641368723</v>
      </c>
      <c r="F152" s="12">
        <f>'[102]Лист1'!$C$22</f>
        <v>0.00423162067302558</v>
      </c>
      <c r="G152" s="11">
        <f>'[102]Лист1'!$C$33</f>
        <v>0.596130556419127</v>
      </c>
      <c r="H152" s="16">
        <f>'[102]Лист1'!$C$50</f>
        <v>0.016558088241261384</v>
      </c>
      <c r="I152" s="11">
        <f>'[102]Лист1'!$C$60</f>
        <v>0.21523058292728214</v>
      </c>
      <c r="J152" s="11">
        <f>'[102]Лист1'!$C$74</f>
        <v>0.06684064269884266</v>
      </c>
      <c r="K152" s="11">
        <f>'[102]Лист1'!$C$93</f>
        <v>1.7478871304579298</v>
      </c>
      <c r="L152" s="36">
        <f t="shared" si="2"/>
        <v>3.253250185554341</v>
      </c>
      <c r="M152" s="5">
        <f>0.78/1.393</f>
        <v>0.5599425699928212</v>
      </c>
    </row>
    <row r="153" spans="1:13" s="5" customFormat="1" ht="12.75" customHeight="1">
      <c r="A153" s="9">
        <v>144</v>
      </c>
      <c r="B153" s="4" t="s">
        <v>56</v>
      </c>
      <c r="C153" s="10" t="s">
        <v>32</v>
      </c>
      <c r="D153" s="10">
        <v>1</v>
      </c>
      <c r="E153" s="11">
        <f>'[103]Лист1'!$C$17</f>
        <v>0.5918980957230071</v>
      </c>
      <c r="F153" s="12">
        <f>'[103]Лист1'!$C$22</f>
        <v>0.0029302569297746752</v>
      </c>
      <c r="G153" s="11">
        <f>'[103]Лист1'!$C$33</f>
        <v>0.5972684199618117</v>
      </c>
      <c r="H153" s="16">
        <f>'[103]Лист1'!$C$50</f>
        <v>0.015569256444009279</v>
      </c>
      <c r="I153" s="11">
        <f>'[103]Лист1'!$C$60</f>
        <v>0.21536548099847122</v>
      </c>
      <c r="J153" s="11">
        <f>'[103]Лист1'!$C$74</f>
        <v>0.08018680427979284</v>
      </c>
      <c r="K153" s="11">
        <f>'[103]Лист1'!$C$93</f>
        <v>1.7496858181453838</v>
      </c>
      <c r="L153" s="36">
        <f t="shared" si="2"/>
        <v>3.252904132482251</v>
      </c>
      <c r="M153" s="5">
        <f>0.78/1.377</f>
        <v>0.5664488017429194</v>
      </c>
    </row>
    <row r="154" spans="1:13" s="5" customFormat="1" ht="12.75" customHeight="1">
      <c r="A154" s="9">
        <v>145</v>
      </c>
      <c r="B154" s="4" t="s">
        <v>56</v>
      </c>
      <c r="C154" s="10">
        <v>44</v>
      </c>
      <c r="D154" s="10">
        <v>1</v>
      </c>
      <c r="E154" s="11">
        <f>'[104]Лист1'!$C$17</f>
        <v>0.5967394392030899</v>
      </c>
      <c r="F154" s="12">
        <f>'[104]Лист1'!$C$22</f>
        <v>0.004458278620583403</v>
      </c>
      <c r="G154" s="11">
        <f>'[104]Лист1'!$C$33</f>
        <v>1.0696013072790689</v>
      </c>
      <c r="H154" s="16">
        <f>'[104]Лист1'!$C$50</f>
        <v>0.016736895478747467</v>
      </c>
      <c r="I154" s="11">
        <f>'[104]Лист1'!$C$60</f>
        <v>0.22808212330575744</v>
      </c>
      <c r="J154" s="11">
        <f>'[104]Лист1'!$C$74</f>
        <v>0.06452731516846148</v>
      </c>
      <c r="K154" s="11">
        <f>'[104]Лист1'!$C$93</f>
        <v>1.797899195728624</v>
      </c>
      <c r="L154" s="36">
        <f t="shared" si="2"/>
        <v>3.7780445547843327</v>
      </c>
      <c r="M154" s="5">
        <f>0.78/1.379</f>
        <v>0.5656272661348803</v>
      </c>
    </row>
    <row r="155" spans="1:13" s="5" customFormat="1" ht="12.75" customHeight="1">
      <c r="A155" s="9">
        <v>146</v>
      </c>
      <c r="B155" s="4" t="s">
        <v>34</v>
      </c>
      <c r="C155" s="10">
        <v>1</v>
      </c>
      <c r="D155" s="10">
        <v>1</v>
      </c>
      <c r="E155" s="11">
        <f>'[107]Лист1'!$C$17</f>
        <v>0.6299423878050068</v>
      </c>
      <c r="F155" s="12">
        <f>'[107]Лист1'!$C$22</f>
        <v>0.00442496635160949</v>
      </c>
      <c r="G155" s="11">
        <f>'[107]Лист1'!$C$33</f>
        <v>0.6100531652446913</v>
      </c>
      <c r="H155" s="16">
        <f>'[107]Лист1'!$C$50</f>
        <v>0.015823042065635524</v>
      </c>
      <c r="I155" s="11">
        <f>'[107]Лист1'!$C$60</f>
        <v>0.2176371088073752</v>
      </c>
      <c r="J155" s="11">
        <f>'[107]Лист1'!$C$74</f>
        <v>0.08221816621442544</v>
      </c>
      <c r="K155" s="11">
        <f>'[107]Лист1'!$C$93</f>
        <v>1.769686804432989</v>
      </c>
      <c r="L155" s="36">
        <f t="shared" si="2"/>
        <v>3.329785640921733</v>
      </c>
      <c r="M155" s="5">
        <f>0.78/1.442</f>
        <v>0.5409153952843274</v>
      </c>
    </row>
    <row r="156" spans="1:13" s="5" customFormat="1" ht="12.75" customHeight="1">
      <c r="A156" s="9">
        <v>147</v>
      </c>
      <c r="B156" s="4" t="s">
        <v>35</v>
      </c>
      <c r="C156" s="10">
        <v>12</v>
      </c>
      <c r="D156" s="10">
        <v>1</v>
      </c>
      <c r="E156" s="11">
        <f>'[99]Лист1'!$C$17</f>
        <v>0.4303339911925946</v>
      </c>
      <c r="F156" s="12">
        <f>'[99]Лист1'!$C$22</f>
        <v>0.002981854945157527</v>
      </c>
      <c r="G156" s="11">
        <f>'[99]Лист1'!$C$33</f>
        <v>0.7284773083279407</v>
      </c>
      <c r="H156" s="16">
        <f>'[99]Лист1'!$C$50</f>
        <v>0.015877570799263992</v>
      </c>
      <c r="I156" s="11">
        <f>'[99]Лист1'!$C$60</f>
        <v>0.21744955907143176</v>
      </c>
      <c r="J156" s="11">
        <f>'[99]Лист1'!$C$74</f>
        <v>0.09369517386091127</v>
      </c>
      <c r="K156" s="11">
        <f>'[99]Лист1'!$C$93</f>
        <v>1.6894654512343668</v>
      </c>
      <c r="L156" s="36">
        <f t="shared" si="2"/>
        <v>3.178280909431667</v>
      </c>
      <c r="M156" s="5">
        <f>0.78/1.478</f>
        <v>0.5277401894451962</v>
      </c>
    </row>
    <row r="157" spans="1:13" s="5" customFormat="1" ht="12.75" customHeight="1">
      <c r="A157" s="9">
        <v>148</v>
      </c>
      <c r="B157" s="4" t="s">
        <v>36</v>
      </c>
      <c r="C157" s="10">
        <v>2</v>
      </c>
      <c r="D157" s="10">
        <v>1</v>
      </c>
      <c r="E157" s="11">
        <f>'[105]Лист1'!$C$17</f>
        <v>0.7433586218053294</v>
      </c>
      <c r="F157" s="12">
        <f>'[105]Лист1'!$C$22</f>
        <v>0.0052517535009624266</v>
      </c>
      <c r="G157" s="11">
        <f>'[105]Лист1'!$C$33</f>
        <v>0.5360778755437987</v>
      </c>
      <c r="H157" s="16">
        <f>'[105]Лист1'!$C$50</f>
        <v>0.015605610234560285</v>
      </c>
      <c r="I157" s="11">
        <f>'[105]Лист1'!$C$60</f>
        <v>0.22678158490227535</v>
      </c>
      <c r="J157" s="11">
        <f>'[105]Лист1'!$C$74</f>
        <v>0.047563569413727504</v>
      </c>
      <c r="K157" s="11">
        <f>'[105]Лист1'!$C$93</f>
        <v>1.6829351906626733</v>
      </c>
      <c r="L157" s="36">
        <f t="shared" si="2"/>
        <v>3.2575742060633273</v>
      </c>
      <c r="M157" s="5">
        <f>0.78/1.382</f>
        <v>0.5643994211287989</v>
      </c>
    </row>
    <row r="158" spans="1:13" s="5" customFormat="1" ht="12.75">
      <c r="A158" s="18">
        <v>149</v>
      </c>
      <c r="B158" s="19" t="s">
        <v>57</v>
      </c>
      <c r="C158" s="20">
        <v>53</v>
      </c>
      <c r="D158" s="10">
        <v>1</v>
      </c>
      <c r="E158" s="21">
        <f>'[106]Лист1'!$C$17</f>
        <v>0.9128641329127027</v>
      </c>
      <c r="F158" s="22">
        <f>'[106]Лист1'!$C$22</f>
        <v>0.0064825546084716</v>
      </c>
      <c r="G158" s="21">
        <f>'[106]Лист1'!$C$33</f>
        <v>0.40018307119056756</v>
      </c>
      <c r="H158" s="23">
        <f>'[106]Лист1'!$C$50</f>
        <v>0.01559074559918226</v>
      </c>
      <c r="I158" s="21">
        <f>'[106]Лист1'!$C$60</f>
        <v>0.20204012515374425</v>
      </c>
      <c r="J158" s="21">
        <f>'[106]Лист1'!$C$74</f>
        <v>0.0346350047246183</v>
      </c>
      <c r="K158" s="21">
        <f>'[106]Лист1'!$C$93</f>
        <v>1.5571498505777492</v>
      </c>
      <c r="L158" s="36">
        <f t="shared" si="2"/>
        <v>3.1289454847670357</v>
      </c>
      <c r="M158" s="5">
        <f>0.78/1.185</f>
        <v>0.6582278481012658</v>
      </c>
    </row>
    <row r="159" spans="1:13" s="5" customFormat="1" ht="12.75">
      <c r="A159" s="9">
        <v>150</v>
      </c>
      <c r="B159" s="4" t="s">
        <v>62</v>
      </c>
      <c r="C159" s="10" t="s">
        <v>37</v>
      </c>
      <c r="D159" s="10">
        <v>1</v>
      </c>
      <c r="E159" s="11">
        <f>'[97]Лист1'!$C$17</f>
        <v>0.7182038003329468</v>
      </c>
      <c r="F159" s="12">
        <f>'[97]Лист1'!$C$22</f>
        <v>0.005056736702590954</v>
      </c>
      <c r="G159" s="11">
        <f>'[97]Лист1'!$C$33</f>
        <v>0.5362594344348868</v>
      </c>
      <c r="H159" s="16">
        <f>'[97]Лист1'!$C$50</f>
        <v>0.017996915558818855</v>
      </c>
      <c r="I159" s="11">
        <f>'[97]Лист1'!$C$60</f>
        <v>0.2134078823335682</v>
      </c>
      <c r="J159" s="11">
        <f>'[97]Лист1'!$C$74</f>
        <v>0.05354483981860737</v>
      </c>
      <c r="K159" s="11">
        <f>'[97]Лист1'!$C$93</f>
        <v>1.5249881014700892</v>
      </c>
      <c r="L159" s="36">
        <f t="shared" si="2"/>
        <v>3.069457710651508</v>
      </c>
      <c r="M159" s="5">
        <f>0.78/1.448</f>
        <v>0.5386740331491713</v>
      </c>
    </row>
    <row r="160" spans="1:13" s="5" customFormat="1" ht="12.75">
      <c r="A160" s="9">
        <v>151</v>
      </c>
      <c r="B160" s="4" t="s">
        <v>62</v>
      </c>
      <c r="C160" s="10">
        <v>224</v>
      </c>
      <c r="D160" s="10">
        <v>1</v>
      </c>
      <c r="E160" s="11">
        <f>'[98]Лист1'!$C$17</f>
        <v>0.7059191166583598</v>
      </c>
      <c r="F160" s="12">
        <f>'[98]Лист1'!$C$22</f>
        <v>0.004944889405303718</v>
      </c>
      <c r="G160" s="11">
        <f>'[98]Лист1'!$C$33</f>
        <v>0.5179604301891189</v>
      </c>
      <c r="H160" s="16">
        <f>'[98]Лист1'!$C$50</f>
        <v>0.019543972583973893</v>
      </c>
      <c r="I160" s="11">
        <f>'[98]Лист1'!$C$60</f>
        <v>0.2230190889337245</v>
      </c>
      <c r="J160" s="11">
        <f>'[98]Лист1'!$C$74</f>
        <v>0.048963913527323974</v>
      </c>
      <c r="K160" s="11">
        <f>'[98]Лист1'!$C$93</f>
        <v>1.667538239792623</v>
      </c>
      <c r="L160" s="36">
        <f t="shared" si="2"/>
        <v>3.1878896510904275</v>
      </c>
      <c r="M160" s="5">
        <f>0.78/1.49</f>
        <v>0.5234899328859061</v>
      </c>
    </row>
    <row r="161" spans="1:14" s="5" customFormat="1" ht="12.75">
      <c r="A161" s="9">
        <v>152</v>
      </c>
      <c r="B161" s="4" t="s">
        <v>53</v>
      </c>
      <c r="C161" s="10" t="s">
        <v>38</v>
      </c>
      <c r="D161" s="10">
        <v>1</v>
      </c>
      <c r="E161" s="11">
        <f>'[151]Лист1'!$C$17</f>
        <v>0.5843226307603825</v>
      </c>
      <c r="F161" s="12">
        <f>'[151]Лист1'!$C$22</f>
        <v>0.002858920200608107</v>
      </c>
      <c r="G161" s="11">
        <f>'[151]Лист1'!$C$33</f>
        <v>0.5299969735371556</v>
      </c>
      <c r="H161" s="16">
        <f>'[151]Лист1'!$C$50</f>
        <v>0.020794784024182132</v>
      </c>
      <c r="I161" s="11">
        <f>'[151]Лист1'!$C$60</f>
        <v>0.25588837009835325</v>
      </c>
      <c r="J161" s="11">
        <f>'[151]Лист1'!$C$74</f>
        <v>0.10433285327343596</v>
      </c>
      <c r="K161" s="11">
        <f>'[151]Лист1'!$C$93</f>
        <v>1.6235141447113284</v>
      </c>
      <c r="L161" s="36">
        <f t="shared" si="2"/>
        <v>3.1217086766054463</v>
      </c>
      <c r="M161" s="5">
        <f>0.8/'[1]Лист1'!A156%</f>
        <v>46.53399249609423</v>
      </c>
      <c r="N161" s="15">
        <v>59.7327</v>
      </c>
    </row>
    <row r="162" spans="1:14" s="5" customFormat="1" ht="12.75">
      <c r="A162" s="48">
        <v>153</v>
      </c>
      <c r="B162" s="4" t="s">
        <v>53</v>
      </c>
      <c r="C162" s="48" t="s">
        <v>39</v>
      </c>
      <c r="D162" s="10">
        <v>1</v>
      </c>
      <c r="E162" s="11">
        <f>'[167]Лист1'!$C$17</f>
        <v>0.8516366454097094</v>
      </c>
      <c r="F162" s="12">
        <f>'[167]Лист1'!$C$22</f>
        <v>0.00438344106439506</v>
      </c>
      <c r="G162" s="11">
        <f>'[167]Лист1'!$C$33</f>
        <v>0.570169324413559</v>
      </c>
      <c r="H162" s="16">
        <f>'[167]Лист1'!$C$50</f>
        <v>0.022355165182618205</v>
      </c>
      <c r="I162" s="11">
        <f>'[167]Лист1'!$C$60</f>
        <v>0.2725543247063223</v>
      </c>
      <c r="J162" s="11">
        <f>'[167]Лист1'!$C$74</f>
        <v>0.12177082348103219</v>
      </c>
      <c r="K162" s="11">
        <f>'[167]Лист1'!$C$93</f>
        <v>1.6789873305116525</v>
      </c>
      <c r="L162" s="36">
        <f t="shared" si="2"/>
        <v>3.5218570547692885</v>
      </c>
      <c r="M162" s="5">
        <f>0.96/'[1]Лист1'!A157%</f>
        <v>50.57009500017111</v>
      </c>
      <c r="N162" s="15">
        <v>59.3949</v>
      </c>
    </row>
    <row r="163" spans="1:14" s="5" customFormat="1" ht="0.75" customHeight="1">
      <c r="A163" s="49"/>
      <c r="B163" s="4" t="s">
        <v>53</v>
      </c>
      <c r="C163" s="49"/>
      <c r="D163" s="9">
        <v>2</v>
      </c>
      <c r="E163" s="11"/>
      <c r="F163" s="12"/>
      <c r="G163" s="11"/>
      <c r="H163" s="16"/>
      <c r="I163" s="11"/>
      <c r="J163" s="11"/>
      <c r="K163" s="11"/>
      <c r="L163" s="36">
        <f t="shared" si="2"/>
        <v>0</v>
      </c>
      <c r="M163" s="5" t="e">
        <f>0.885/'[1]Лист1'!A158%</f>
        <v>#DIV/0!</v>
      </c>
      <c r="N163" s="15">
        <v>54.7547</v>
      </c>
    </row>
    <row r="164" spans="1:14" s="5" customFormat="1" ht="12.75">
      <c r="A164" s="48">
        <v>154</v>
      </c>
      <c r="B164" s="4" t="s">
        <v>53</v>
      </c>
      <c r="C164" s="48" t="s">
        <v>40</v>
      </c>
      <c r="D164" s="9">
        <v>1</v>
      </c>
      <c r="E164" s="11">
        <f>'[152]Лист1'!$C$17</f>
        <v>0.8654061372576204</v>
      </c>
      <c r="F164" s="12">
        <f>'[152]Лист1'!$C$22</f>
        <v>0.0044614052261711095</v>
      </c>
      <c r="G164" s="11">
        <f>'[152]Лист1'!$C$33</f>
        <v>0.5674820606724397</v>
      </c>
      <c r="H164" s="16">
        <f>'[152]Лист1'!$C$50</f>
        <v>0.022249296246151875</v>
      </c>
      <c r="I164" s="11">
        <f>'[152]Лист1'!$C$60</f>
        <v>0.2718867957789126</v>
      </c>
      <c r="J164" s="11">
        <f>'[152]Лист1'!$C$74</f>
        <v>0.12139000366461904</v>
      </c>
      <c r="K164" s="11">
        <f>'[152]Лист1'!$C$93</f>
        <v>1.675241859629471</v>
      </c>
      <c r="L164" s="36">
        <f t="shared" si="2"/>
        <v>3.5281175584753854</v>
      </c>
      <c r="M164" s="5">
        <f>0.96/'[1]Лист1'!A159%</f>
        <v>50.52606432462533</v>
      </c>
      <c r="N164" s="15">
        <v>58.9934</v>
      </c>
    </row>
    <row r="165" spans="1:14" s="5" customFormat="1" ht="0.75" customHeight="1">
      <c r="A165" s="49"/>
      <c r="B165" s="4" t="s">
        <v>53</v>
      </c>
      <c r="C165" s="49"/>
      <c r="D165" s="9">
        <v>2</v>
      </c>
      <c r="E165" s="11"/>
      <c r="F165" s="12"/>
      <c r="G165" s="11"/>
      <c r="H165" s="16"/>
      <c r="I165" s="11"/>
      <c r="J165" s="11"/>
      <c r="K165" s="11"/>
      <c r="L165" s="36">
        <f t="shared" si="2"/>
        <v>0</v>
      </c>
      <c r="M165" s="5" t="e">
        <f>0.885/'[1]Лист1'!A160%</f>
        <v>#DIV/0!</v>
      </c>
      <c r="N165" s="15">
        <v>54.3846</v>
      </c>
    </row>
    <row r="166" spans="1:14" s="5" customFormat="1" ht="12.75">
      <c r="A166" s="26">
        <v>155</v>
      </c>
      <c r="B166" s="28" t="s">
        <v>25</v>
      </c>
      <c r="C166" s="26" t="s">
        <v>41</v>
      </c>
      <c r="D166" s="9">
        <v>1</v>
      </c>
      <c r="E166" s="11">
        <f>'[153]Лист1'!$C$17</f>
        <v>1.32629176332872</v>
      </c>
      <c r="F166" s="12">
        <f>'[153]Лист1'!$C$22</f>
        <v>0.007302326510607899</v>
      </c>
      <c r="G166" s="11">
        <f>'[153]Лист1'!$C$33</f>
        <v>0.5733725966885435</v>
      </c>
      <c r="H166" s="16">
        <f>'[153]Лист1'!$C$50</f>
        <v>0.021734680119309655</v>
      </c>
      <c r="I166" s="11">
        <f>'[153]Лист1'!$C$60</f>
        <v>0.28109298994931536</v>
      </c>
      <c r="J166" s="11">
        <f>'[153]Лист1'!$C$74</f>
        <v>0.12438076572470375</v>
      </c>
      <c r="K166" s="11">
        <f>'[153]Лист1'!$C$93</f>
        <v>1.6891022999721912</v>
      </c>
      <c r="L166" s="36">
        <f t="shared" si="2"/>
        <v>4.023277422293392</v>
      </c>
      <c r="M166" s="5">
        <f>0.96/'[1]Лист1'!A161%</f>
        <v>45.50480165789261</v>
      </c>
      <c r="N166" s="15">
        <v>53.8056</v>
      </c>
    </row>
    <row r="167" spans="1:14" s="5" customFormat="1" ht="12.75">
      <c r="A167" s="26">
        <v>156</v>
      </c>
      <c r="B167" s="28" t="s">
        <v>25</v>
      </c>
      <c r="C167" s="26" t="s">
        <v>47</v>
      </c>
      <c r="D167" s="9">
        <v>1</v>
      </c>
      <c r="E167" s="11">
        <f>'[154]Лист1'!$C$17</f>
        <v>0.9621322977257568</v>
      </c>
      <c r="F167" s="12">
        <f>'[154]Лист1'!$C$22</f>
        <v>0.005121871175012969</v>
      </c>
      <c r="G167" s="11">
        <f>'[154]Лист1'!$C$33</f>
        <v>0.5946875106787773</v>
      </c>
      <c r="H167" s="16">
        <f>'[154]Лист1'!$C$50</f>
        <v>0.025001128687867174</v>
      </c>
      <c r="I167" s="11">
        <f>'[154]Лист1'!$C$60</f>
        <v>0.28398022450895566</v>
      </c>
      <c r="J167" s="11">
        <f>'[154]Лист1'!$C$74</f>
        <v>0.12373317044891238</v>
      </c>
      <c r="K167" s="11">
        <f>'[154]Лист1'!$C$93</f>
        <v>1.8432546376226204</v>
      </c>
      <c r="L167" s="36">
        <f t="shared" si="2"/>
        <v>3.837910840847903</v>
      </c>
      <c r="N167" s="15"/>
    </row>
    <row r="168" spans="1:14" s="5" customFormat="1" ht="12.75">
      <c r="A168" s="9">
        <v>157</v>
      </c>
      <c r="B168" s="25" t="s">
        <v>25</v>
      </c>
      <c r="C168" s="9" t="s">
        <v>39</v>
      </c>
      <c r="D168" s="9">
        <v>1</v>
      </c>
      <c r="E168" s="11">
        <f>'[155]Лист1'!$C$17</f>
        <v>0.9637111621948009</v>
      </c>
      <c r="F168" s="12">
        <f>'[155]Лист1'!$C$22</f>
        <v>0.005065263441023273</v>
      </c>
      <c r="G168" s="11">
        <f>'[155]Лист1'!$C$33</f>
        <v>0.6054414919238525</v>
      </c>
      <c r="H168" s="16">
        <f>'[155]Лист1'!$C$50</f>
        <v>0.025458010519357897</v>
      </c>
      <c r="I168" s="11">
        <f>'[155]Лист1'!$C$60</f>
        <v>0.28587608798003755</v>
      </c>
      <c r="J168" s="11">
        <f>'[155]Лист1'!$C$74</f>
        <v>0.12337278880081345</v>
      </c>
      <c r="K168" s="11">
        <f>'[155]Лист1'!$C$93</f>
        <v>1.7057507752425745</v>
      </c>
      <c r="L168" s="36">
        <f t="shared" si="2"/>
        <v>3.71467558010246</v>
      </c>
      <c r="M168" s="5">
        <f>0.96/'[1]Лист1'!A163%</f>
        <v>48.20942397993204</v>
      </c>
      <c r="N168" s="15">
        <v>56.8451</v>
      </c>
    </row>
    <row r="169" spans="1:14" s="5" customFormat="1" ht="12.75" customHeight="1">
      <c r="A169" s="9">
        <v>158</v>
      </c>
      <c r="B169" s="4" t="s">
        <v>25</v>
      </c>
      <c r="C169" s="10" t="s">
        <v>42</v>
      </c>
      <c r="D169" s="10">
        <v>1</v>
      </c>
      <c r="E169" s="11">
        <f>'[156]Лист1'!$C$17</f>
        <v>0.6928473751696685</v>
      </c>
      <c r="F169" s="12">
        <f>'[156]Лист1'!$C$22</f>
        <v>0.003465602792839547</v>
      </c>
      <c r="G169" s="11">
        <f>'[156]Лист1'!$C$33</f>
        <v>0.5482100732985421</v>
      </c>
      <c r="H169" s="16">
        <f>'[156]Лист1'!$C$50</f>
        <v>0.020427715718501733</v>
      </c>
      <c r="I169" s="11">
        <f>'[156]Лист1'!$C$60</f>
        <v>0.26313625589031425</v>
      </c>
      <c r="J169" s="11">
        <f>'[156]Лист1'!$C$74</f>
        <v>0.1137777977010022</v>
      </c>
      <c r="K169" s="11">
        <f>'[156]Лист1'!$C$93</f>
        <v>1.6435768417677763</v>
      </c>
      <c r="L169" s="36">
        <f t="shared" si="2"/>
        <v>3.285441662338645</v>
      </c>
      <c r="M169" s="5">
        <f>0.8/'[1]Лист1'!A164%</f>
        <v>44.63770282281506</v>
      </c>
      <c r="N169" s="15">
        <v>57.4218</v>
      </c>
    </row>
    <row r="170" spans="1:14" s="5" customFormat="1" ht="12.75" customHeight="1">
      <c r="A170" s="9">
        <v>159</v>
      </c>
      <c r="B170" s="4" t="s">
        <v>25</v>
      </c>
      <c r="C170" s="10">
        <v>37</v>
      </c>
      <c r="D170" s="10">
        <v>1</v>
      </c>
      <c r="E170" s="11">
        <f>'[157]Лист1'!$C$17</f>
        <v>0.8764552885987643</v>
      </c>
      <c r="F170" s="12">
        <f>'[157]Лист1'!$C$22</f>
        <v>0.004524839009342066</v>
      </c>
      <c r="G170" s="11">
        <f>'[157]Лист1'!$C$33</f>
        <v>0.5669602370668088</v>
      </c>
      <c r="H170" s="16">
        <f>'[157]Лист1'!$C$50</f>
        <v>0.017980290187305056</v>
      </c>
      <c r="I170" s="11">
        <f>'[157]Лист1'!$C$60</f>
        <v>0.2718716002394954</v>
      </c>
      <c r="J170" s="11">
        <f>'[157]Лист1'!$C$74</f>
        <v>0.1521219961905709</v>
      </c>
      <c r="K170" s="11">
        <f>'[157]Лист1'!$C$93</f>
        <v>1.6329758461909494</v>
      </c>
      <c r="L170" s="36">
        <f t="shared" si="2"/>
        <v>3.522890097483236</v>
      </c>
      <c r="M170" s="5">
        <f>0.8/'[1]Лист1'!A165%</f>
        <v>42.29651771672695</v>
      </c>
      <c r="N170" s="15">
        <v>54.5182</v>
      </c>
    </row>
    <row r="171" spans="1:14" s="5" customFormat="1" ht="12.75" customHeight="1">
      <c r="A171" s="9">
        <v>160</v>
      </c>
      <c r="B171" s="4" t="s">
        <v>25</v>
      </c>
      <c r="C171" s="10">
        <v>48</v>
      </c>
      <c r="D171" s="10">
        <v>1</v>
      </c>
      <c r="E171" s="11">
        <f>'[158]Лист1'!$C$17</f>
        <v>0.8908616040451903</v>
      </c>
      <c r="F171" s="12">
        <f>'[158]Лист1'!$C$22</f>
        <v>0.004612254580532893</v>
      </c>
      <c r="G171" s="11">
        <f>'[158]Лист1'!$C$33</f>
        <v>0.5685944272178671</v>
      </c>
      <c r="H171" s="16">
        <f>'[158]Лист1'!$C$50</f>
        <v>0.021573260880429223</v>
      </c>
      <c r="I171" s="11">
        <f>'[158]Лист1'!$C$60</f>
        <v>0.27266968514184664</v>
      </c>
      <c r="J171" s="11">
        <f>'[158]Лист1'!$C$74</f>
        <v>0.15299337</v>
      </c>
      <c r="K171" s="11">
        <f>'[158]Лист1'!$C$93</f>
        <v>1.6723741428850722</v>
      </c>
      <c r="L171" s="36">
        <f t="shared" si="2"/>
        <v>3.583678744750938</v>
      </c>
      <c r="M171" s="5">
        <f>0.8/'[1]Лист1'!A166%</f>
        <v>41.53281628328652</v>
      </c>
      <c r="N171" s="15">
        <v>53.5655</v>
      </c>
    </row>
    <row r="172" spans="1:14" s="5" customFormat="1" ht="12.75" customHeight="1">
      <c r="A172" s="9">
        <v>161</v>
      </c>
      <c r="B172" s="4" t="s">
        <v>25</v>
      </c>
      <c r="C172" s="10">
        <v>50</v>
      </c>
      <c r="D172" s="10">
        <v>1</v>
      </c>
      <c r="E172" s="11">
        <f>'[159]Лист1'!$C$17</f>
        <v>0.849908952719471</v>
      </c>
      <c r="F172" s="12">
        <f>'[159]Лист1'!$C$22</f>
        <v>0.004377059857782984</v>
      </c>
      <c r="G172" s="11">
        <f>'[159]Лист1'!$C$33</f>
        <v>0.5730195194476359</v>
      </c>
      <c r="H172" s="16">
        <f>'[159]Лист1'!$C$50</f>
        <v>0.021355875879186397</v>
      </c>
      <c r="I172" s="11">
        <f>'[159]Лист1'!$C$60</f>
        <v>0.2734936287392065</v>
      </c>
      <c r="J172" s="11">
        <f>'[159]Лист1'!$C$74</f>
        <v>0.15337152667044682</v>
      </c>
      <c r="K172" s="11">
        <f>'[159]Лист1'!$C$93</f>
        <v>1.6767712704811366</v>
      </c>
      <c r="L172" s="36">
        <f t="shared" si="2"/>
        <v>3.5522978337948663</v>
      </c>
      <c r="M172" s="5">
        <f>0.8/'[1]Лист1'!A167%</f>
        <v>41.77464298099671</v>
      </c>
      <c r="N172" s="15">
        <v>53.8938</v>
      </c>
    </row>
    <row r="173" spans="1:14" s="5" customFormat="1" ht="12.75" customHeight="1">
      <c r="A173" s="9">
        <v>162</v>
      </c>
      <c r="B173" s="4" t="s">
        <v>25</v>
      </c>
      <c r="C173" s="10">
        <v>52</v>
      </c>
      <c r="D173" s="10">
        <v>1</v>
      </c>
      <c r="E173" s="11">
        <f>'[160]Лист1'!$C$17</f>
        <v>0.7561179356231202</v>
      </c>
      <c r="F173" s="12">
        <f>'[160]Лист1'!$C$22</f>
        <v>0.0037947827722106735</v>
      </c>
      <c r="G173" s="11">
        <f>'[160]Лист1'!$C$33</f>
        <v>0.5027137701576898</v>
      </c>
      <c r="H173" s="16">
        <f>'[160]Лист1'!$C$50</f>
        <v>0.02142624375750938</v>
      </c>
      <c r="I173" s="11">
        <f>'[160]Лист1'!$C$60</f>
        <v>0.24974012076665392</v>
      </c>
      <c r="J173" s="11">
        <f>'[160]Лист1'!$C$74</f>
        <v>0.12689210101318507</v>
      </c>
      <c r="K173" s="11">
        <f>'[160]Лист1'!$C$93</f>
        <v>1.617589447952262</v>
      </c>
      <c r="L173" s="36">
        <f t="shared" si="2"/>
        <v>3.278274402042631</v>
      </c>
      <c r="M173" s="5">
        <f>0.8/'[1]Лист1'!A168%</f>
        <v>44.870369214492285</v>
      </c>
      <c r="N173" s="15">
        <v>57.6203</v>
      </c>
    </row>
    <row r="174" spans="1:14" s="5" customFormat="1" ht="12.75" customHeight="1">
      <c r="A174" s="9">
        <v>163</v>
      </c>
      <c r="B174" s="4" t="s">
        <v>54</v>
      </c>
      <c r="C174" s="10">
        <v>9</v>
      </c>
      <c r="D174" s="10">
        <v>1</v>
      </c>
      <c r="E174" s="11">
        <f>'[162]Лист1'!$C$17</f>
        <v>0.8211975086410097</v>
      </c>
      <c r="F174" s="12">
        <f>'[162]Лист1'!$C$22</f>
        <v>0.004238884180224137</v>
      </c>
      <c r="G174" s="11">
        <f>'[162]Лист1'!$C$33</f>
        <v>0.6206830487873661</v>
      </c>
      <c r="H174" s="16">
        <f>'[162]Лист1'!$C$50</f>
        <v>0.021757029884427077</v>
      </c>
      <c r="I174" s="11">
        <f>'[162]Лист1'!$C$60</f>
        <v>0.2884882224469829</v>
      </c>
      <c r="J174" s="11">
        <f>'[162]Лист1'!$C$74</f>
        <v>0.12353953146681904</v>
      </c>
      <c r="K174" s="11">
        <f>'[162]Лист1'!$C$93</f>
        <v>1.689381493880949</v>
      </c>
      <c r="L174" s="36">
        <f t="shared" si="2"/>
        <v>3.569285719287778</v>
      </c>
      <c r="M174" s="5">
        <f>0.8/'[1]Лист1'!A169%</f>
        <v>41.55233105045532</v>
      </c>
      <c r="N174" s="15">
        <v>53.6769</v>
      </c>
    </row>
    <row r="175" spans="1:14" s="5" customFormat="1" ht="12.75" customHeight="1">
      <c r="A175" s="9">
        <v>164</v>
      </c>
      <c r="B175" s="4" t="s">
        <v>27</v>
      </c>
      <c r="C175" s="10" t="s">
        <v>48</v>
      </c>
      <c r="D175" s="10">
        <v>1</v>
      </c>
      <c r="E175" s="11">
        <f>'[163]Лист1'!$C$17</f>
        <v>0.9410503023509423</v>
      </c>
      <c r="F175" s="12">
        <f>'[163]Лист1'!$C$22</f>
        <v>0.004905192318742715</v>
      </c>
      <c r="G175" s="11">
        <f>'[163]Лист1'!$C$33</f>
        <v>0.5666267669075902</v>
      </c>
      <c r="H175" s="16">
        <f>'[163]Лист1'!$C$50</f>
        <v>0.021718625306723405</v>
      </c>
      <c r="I175" s="11">
        <f>'[163]Лист1'!$C$60</f>
        <v>0.27276093302689475</v>
      </c>
      <c r="J175" s="11">
        <f>'[163]Лист1'!$C$74</f>
        <v>0.15350040101209309</v>
      </c>
      <c r="K175" s="11">
        <f>'[163]Лист1'!$C$93</f>
        <v>1.6654011227552297</v>
      </c>
      <c r="L175" s="36">
        <f t="shared" si="2"/>
        <v>3.625963343678216</v>
      </c>
      <c r="N175" s="15"/>
    </row>
    <row r="176" spans="1:14" s="5" customFormat="1" ht="12.75" customHeight="1">
      <c r="A176" s="9">
        <v>165</v>
      </c>
      <c r="B176" s="4" t="s">
        <v>52</v>
      </c>
      <c r="C176" s="10">
        <v>4</v>
      </c>
      <c r="D176" s="10">
        <v>1</v>
      </c>
      <c r="E176" s="11">
        <f>'[161]Лист1'!$C$17</f>
        <v>0.8900513251273102</v>
      </c>
      <c r="F176" s="12">
        <f>'[161]Лист1'!$C$22</f>
        <v>0.004622874425051489</v>
      </c>
      <c r="G176" s="11">
        <f>'[161]Лист1'!$C$33</f>
        <v>0.5944980090892218</v>
      </c>
      <c r="H176" s="16">
        <f>'[161]Лист1'!$C$50</f>
        <v>0.02092361442634412</v>
      </c>
      <c r="I176" s="11">
        <f>'[161]Лист1'!$C$60</f>
        <v>0.28107305424125284</v>
      </c>
      <c r="J176" s="11">
        <f>'[161]Лист1'!$C$74</f>
        <v>0.13890837366945433</v>
      </c>
      <c r="K176" s="11">
        <f>'[161]Лист1'!$C$93</f>
        <v>1.654289854854187</v>
      </c>
      <c r="L176" s="36">
        <f t="shared" si="2"/>
        <v>3.5843671058328215</v>
      </c>
      <c r="M176" s="5">
        <f>0.8/'[1]Лист1'!A171%</f>
        <v>41.47480179765983</v>
      </c>
      <c r="N176" s="15">
        <v>53.5045</v>
      </c>
    </row>
    <row r="177" spans="1:14" s="5" customFormat="1" ht="12.75" customHeight="1">
      <c r="A177" s="26">
        <v>166</v>
      </c>
      <c r="B177" s="29" t="s">
        <v>25</v>
      </c>
      <c r="C177" s="30" t="s">
        <v>49</v>
      </c>
      <c r="D177" s="30">
        <v>1</v>
      </c>
      <c r="E177" s="31">
        <f>'[164]Лист1'!$C$17</f>
        <v>0.8821355399399436</v>
      </c>
      <c r="F177" s="32">
        <f>'[164]Лист1'!$C$22</f>
        <v>0.004519165003810753</v>
      </c>
      <c r="G177" s="31">
        <f>'[164]Лист1'!$C$33</f>
        <v>0.21687934546168922</v>
      </c>
      <c r="H177" s="33">
        <f>'[164]Лист1'!$C$50</f>
        <v>0.019225253761206738</v>
      </c>
      <c r="I177" s="31">
        <f>'[164]Лист1'!$C$60</f>
        <v>0.13686203559735358</v>
      </c>
      <c r="J177" s="31">
        <f>'[164]Лист1'!$C$74</f>
        <v>0.13783979392532625</v>
      </c>
      <c r="K177" s="31">
        <f>'[164]Лист1'!$C$93</f>
        <v>1.7214130205068312</v>
      </c>
      <c r="L177" s="36">
        <f t="shared" si="2"/>
        <v>3.1188741541961615</v>
      </c>
      <c r="M177" s="5">
        <f>0.8/'[1]Лист1'!A172%</f>
        <v>44.004876290348754</v>
      </c>
      <c r="N177" s="15">
        <v>53.5045</v>
      </c>
    </row>
    <row r="178" spans="1:14" s="35" customFormat="1" ht="33" customHeight="1">
      <c r="A178" s="34"/>
      <c r="B178" s="52" t="s">
        <v>55</v>
      </c>
      <c r="C178" s="53"/>
      <c r="D178" s="53"/>
      <c r="E178" s="53"/>
      <c r="F178" s="53"/>
      <c r="G178" s="53"/>
      <c r="H178" s="53"/>
      <c r="I178" s="53"/>
      <c r="J178" s="53"/>
      <c r="K178" s="53"/>
      <c r="L178" s="53"/>
      <c r="M178" s="53"/>
      <c r="N178" s="53"/>
    </row>
    <row r="179" spans="1:3" s="5" customFormat="1" ht="12.75">
      <c r="A179" s="24"/>
      <c r="B179" s="2" t="s">
        <v>43</v>
      </c>
      <c r="C179" s="2" t="s">
        <v>44</v>
      </c>
    </row>
    <row r="180" spans="1:5" s="5" customFormat="1" ht="12.75">
      <c r="A180" s="24"/>
      <c r="C180" s="2"/>
      <c r="E180" s="2"/>
    </row>
    <row r="182" ht="15">
      <c r="B182" t="s">
        <v>45</v>
      </c>
    </row>
    <row r="184" ht="15">
      <c r="B184" t="s">
        <v>46</v>
      </c>
    </row>
  </sheetData>
  <sheetProtection/>
  <mergeCells count="29">
    <mergeCell ref="B178:N178"/>
    <mergeCell ref="A111:A112"/>
    <mergeCell ref="B111:B112"/>
    <mergeCell ref="C111:C112"/>
    <mergeCell ref="A123:A124"/>
    <mergeCell ref="B123:B124"/>
    <mergeCell ref="C123:C124"/>
    <mergeCell ref="A164:A165"/>
    <mergeCell ref="B125:B126"/>
    <mergeCell ref="C125:C126"/>
    <mergeCell ref="A162:A163"/>
    <mergeCell ref="C162:C163"/>
    <mergeCell ref="G3:G4"/>
    <mergeCell ref="A125:A126"/>
    <mergeCell ref="C164:C165"/>
    <mergeCell ref="F3:F4"/>
    <mergeCell ref="A1:L1"/>
    <mergeCell ref="A2:L2"/>
    <mergeCell ref="A3:A5"/>
    <mergeCell ref="B3:C3"/>
    <mergeCell ref="D3:D5"/>
    <mergeCell ref="E3:E4"/>
    <mergeCell ref="L3:L4"/>
    <mergeCell ref="B4:B5"/>
    <mergeCell ref="J3:J4"/>
    <mergeCell ref="I3:I4"/>
    <mergeCell ref="C4:C5"/>
    <mergeCell ref="K3:K4"/>
    <mergeCell ref="H3:H4"/>
  </mergeCells>
  <printOptions/>
  <pageMargins left="0.1968503937007874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F11" sqref="F11"/>
    </sheetView>
  </sheetViews>
  <sheetFormatPr defaultColWidth="9.140625" defaultRowHeight="15"/>
  <sheetData>
    <row r="1" spans="1:3" ht="15">
      <c r="A1" s="41"/>
      <c r="B1" s="41"/>
      <c r="C1" s="41"/>
    </row>
    <row r="2" spans="1:3" ht="15">
      <c r="A2" s="42"/>
      <c r="B2" s="42"/>
      <c r="C2" s="42"/>
    </row>
  </sheetData>
  <sheetProtection/>
  <mergeCells count="3">
    <mergeCell ref="A1:A2"/>
    <mergeCell ref="B1:B2"/>
    <mergeCell ref="C1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2017-05-22T09:00:09Z</cp:lastPrinted>
  <dcterms:created xsi:type="dcterms:W3CDTF">2012-05-29T05:51:08Z</dcterms:created>
  <dcterms:modified xsi:type="dcterms:W3CDTF">2017-08-14T08:27:34Z</dcterms:modified>
  <cp:category/>
  <cp:version/>
  <cp:contentType/>
  <cp:contentStatus/>
</cp:coreProperties>
</file>