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 refMode="R1C1"/>
</workbook>
</file>

<file path=xl/sharedStrings.xml><?xml version="1.0" encoding="utf-8"?>
<sst xmlns="http://schemas.openxmlformats.org/spreadsheetml/2006/main" count="2313" uniqueCount="514">
  <si>
    <t>ЗВІТ</t>
  </si>
  <si>
    <t>про виконання фінансового плану</t>
  </si>
  <si>
    <t>(квартал, рік)</t>
  </si>
  <si>
    <t>Основні фінансові показники</t>
  </si>
  <si>
    <t>Найменування показника</t>
  </si>
  <si>
    <t>Код рядка</t>
  </si>
  <si>
    <t>Звітний період (рік)</t>
  </si>
  <si>
    <t>поточний рік</t>
  </si>
  <si>
    <t>план</t>
  </si>
  <si>
    <t>факт</t>
  </si>
  <si>
    <t>відхилення, +/-</t>
  </si>
  <si>
    <t>виконання, %</t>
  </si>
  <si>
    <t>I. Формування фінансових результатів</t>
  </si>
  <si>
    <t>Чистий дохід від реалізації продукції (товарів, робіт, послуг)</t>
  </si>
  <si>
    <t>-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</si>
  <si>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</si>
  <si>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</si>
  <si>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</si>
  <si>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</si>
  <si>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( )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</si>
  <si>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</si>
  <si>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</si>
  <si>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</si>
  <si>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</si>
  <si>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</si>
  <si>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</si>
  <si>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</si>
  <si>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</si>
  <si>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</si>
  <si>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</si>
  <si>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</si>
  <si>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</si>
  <si>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</si>
  <si>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</si>
  <si>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</si>
  <si>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</si>
  <si>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</si>
  <si>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</si>
  <si>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</si>
  <si>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</si>
  <si>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</si>
  <si>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</si>
  <si>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</si>
  <si>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</si>
  <si>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</si>
  <si>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</si>
  <si>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</si>
  <si>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</si>
  <si>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</si>
  <si>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</si>
  <si>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</si>
  <si>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 xml:space="preserve"> 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</si>
  <si>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</si>
  <si>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</si>
  <si>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</si>
  <si>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</si>
  <si>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</si>
  <si>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</si>
  <si>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</si>
  <si>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</si>
  <si>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II.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</si>
  <si>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</si>
  <si>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</si>
  <si>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</si>
  <si>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</si>
  <si>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</si>
  <si>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</si>
  <si>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</si>
  <si>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</si>
  <si>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</si>
  <si>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</si>
  <si>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</si>
  <si>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</si>
  <si>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</si>
  <si>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>Сплата податків, зборів та інших обов'язкових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</si>
  <si>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</si>
  <si>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</si>
  <si>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</si>
  <si>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</si>
  <si>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</si>
  <si>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</si>
  <si>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</si>
  <si>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</si>
  <si>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</si>
  <si>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</t>
  </si>
  <si>
    <t>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</si>
  <si>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</si>
  <si>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</t>
  </si>
  <si>
    <t>Усього виплат на користь держави</t>
  </si>
  <si>
    <t>III.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</si>
  <si>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</si>
  <si>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</si>
  <si>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</si>
  <si>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 xml:space="preserve">Чистий рух коштів від інвестиційної діяльності 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</si>
  <si>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</si>
  <si>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</si>
  <si>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</si>
  <si>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IV. Капітальні інвестиції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</si>
  <si>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</si>
  <si>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</si>
  <si>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</si>
  <si>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</si>
  <si>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</si>
  <si>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</si>
  <si>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</si>
  <si>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</si>
  <si>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</si>
  <si>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</si>
  <si>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</si>
  <si>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</si>
  <si>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</si>
  <si>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</si>
  <si>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</si>
  <si>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</si>
  <si>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</si>
  <si>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</si>
  <si>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x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</si>
  <si>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</si>
  <si>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</si>
  <si>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</si>
  <si>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</si>
  <si>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</si>
  <si>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</si>
  <si>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</si>
  <si>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</si>
  <si>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</si>
  <si>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</si>
  <si>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</si>
  <si>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</si>
  <si>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</si>
  <si>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</si>
  <si>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</si>
  <si>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</si>
  <si>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</si>
  <si>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</si>
  <si>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VII.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</si>
  <si>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</si>
  <si>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</si>
  <si>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зобов'язання</t>
  </si>
  <si>
    <t>інші фінансові зобов'язання</t>
  </si>
  <si>
    <t>Повернено залучених коштів, усього, у тому числі: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</si>
  <si>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</si>
  <si>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2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договорами),</t>
    </r>
    <r>
      <rPr>
        <b/>
        <sz val="12"/>
        <color indexed="8"/>
        <rFont val="Times New Roman"/>
        <family val="1"/>
      </rPr>
      <t xml:space="preserve"> у тому числі:</t>
    </r>
  </si>
  <si>
    <t>члени наглядової ради</t>
  </si>
  <si>
    <t>члени правління</t>
  </si>
  <si>
    <t>керівник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</si>
  <si>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</si>
  <si>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</si>
  <si>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(гривень), усього, у тому числі:</t>
  </si>
  <si>
    <t>член наглядової ради</t>
  </si>
  <si>
    <t>член правління</t>
  </si>
  <si>
    <t>адміністративно-управлінський працівник</t>
  </si>
  <si>
    <t>працівник</t>
  </si>
  <si>
    <t>(підпис)</t>
  </si>
  <si>
    <t>(ініціали, прізвище)</t>
  </si>
  <si>
    <t>Таблиця 1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</si>
  <si>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</si>
  <si>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</si>
  <si>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</si>
  <si>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</si>
  <si>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об'єкта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</si>
  <si>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</si>
  <si>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Валовий прибуток (збиток)</t>
  </si>
  <si>
    <t>витрати на службові відрядження</t>
  </si>
  <si>
    <t>витрати на зв'язок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</si>
  <si>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</si>
  <si>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</si>
  <si>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</si>
  <si>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</si>
  <si>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</si>
  <si>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</si>
  <si>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</si>
  <si>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</si>
  <si>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</si>
  <si>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</si>
  <si>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</si>
  <si>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</si>
  <si>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</si>
  <si>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</si>
  <si>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</si>
  <si>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</si>
  <si>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</si>
  <si>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</si>
  <si>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</si>
  <si>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</si>
  <si>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</si>
  <si>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(   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</si>
  <si>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</si>
  <si>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</si>
  <si>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</si>
  <si>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</si>
  <si>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</si>
  <si>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</si>
  <si>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</si>
  <si>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</si>
  <si>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(розшифрувати)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</si>
  <si>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</si>
  <si>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</si>
  <si>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</si>
  <si>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</si>
  <si>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</si>
  <si>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</si>
  <si>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</si>
  <si>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</si>
  <si>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</si>
  <si>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</si>
  <si>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</si>
  <si>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</si>
  <si>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</si>
  <si>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</si>
  <si>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</si>
  <si>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</si>
  <si>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Таблиця 2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</si>
  <si>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</si>
  <si>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</si>
  <si>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</si>
  <si>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</si>
  <si>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</si>
  <si>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</si>
  <si>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</si>
  <si>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</si>
  <si>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</si>
  <si>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</si>
  <si>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</si>
  <si>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</si>
  <si>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</si>
  <si>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</si>
  <si>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Таблиця 3</t>
  </si>
  <si>
    <t>III. Рух грошових коштів (за прямим методом)</t>
  </si>
  <si>
    <t>I. 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</si>
  <si>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</si>
  <si>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</si>
  <si>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</si>
  <si>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</si>
  <si>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</si>
  <si>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</si>
  <si>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</si>
  <si>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</si>
  <si>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</si>
  <si>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</si>
  <si>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</si>
  <si>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</si>
  <si>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</si>
  <si>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</si>
  <si>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</si>
  <si>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Зобов'язання з податків, зборів та інших обов'язкових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</si>
  <si>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</si>
  <si>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</si>
  <si>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</si>
  <si>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</si>
  <si>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</si>
  <si>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</si>
  <si>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</si>
  <si>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 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</si>
  <si>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</si>
  <si>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</si>
  <si>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</si>
  <si>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</si>
  <si>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</si>
  <si>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</si>
  <si>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</si>
  <si>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</si>
  <si>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</si>
  <si>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</si>
  <si>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</si>
  <si>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</si>
  <si>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>3270/1</t>
  </si>
  <si>
    <t xml:space="preserve">капітальне будівництво (розшифрувати) </t>
  </si>
  <si>
    <t>3270/2</t>
  </si>
  <si>
    <t xml:space="preserve">придбання (створення) нематеріальних активів (розшифрувати) </t>
  </si>
  <si>
    <t>3270/3</t>
  </si>
  <si>
    <t>Виплати за деривативами</t>
  </si>
  <si>
    <t>III. 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</si>
  <si>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</si>
  <si>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</si>
  <si>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</si>
  <si>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</si>
  <si>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</si>
  <si>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</si>
  <si>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</si>
  <si>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</si>
  <si>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</si>
  <si>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 xml:space="preserve">Чистий рух коштів від фінансової діяльності </t>
  </si>
  <si>
    <t>Чистий рух грошових коштів за звітний період</t>
  </si>
  <si>
    <t>Таблиця 4</t>
  </si>
  <si>
    <t xml:space="preserve">Код рядка </t>
  </si>
  <si>
    <t xml:space="preserve">план </t>
  </si>
  <si>
    <t>Капітальні інвестиції, усього,</t>
  </si>
  <si>
    <t>у тому числі:</t>
  </si>
  <si>
    <t xml:space="preserve">- </t>
  </si>
  <si>
    <t>Таблиця 5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</si>
  <si>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</si>
  <si>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</si>
  <si>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</si>
  <si>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</t>
  </si>
  <si>
    <t>(валовий прибуток, рядок 1020 / чистий дохід від реалізації продукції (товарів, робіт, послуг), рядок 1000) х 100, %</t>
  </si>
  <si>
    <t>Збільшення</t>
  </si>
  <si>
    <t>(EBITDA, рядок 1310 / чистий дохід від реалізації продукції (товарів, робіт, послуг), рядок 1000) х 100, %</t>
  </si>
  <si>
    <t>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</si>
  <si>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</si>
  <si>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(чистий фінансовий результат, рядок 1200 / власний капітал, рядок 6080) х 100, %</t>
  </si>
  <si>
    <t>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</si>
  <si>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</si>
  <si>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</si>
  <si>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</t>
  </si>
  <si>
    <t>(довгострокові зобов'язання, рядок 6030 + поточні зобов'язання, рядок 6040) / EBITDA, рядок 1310</t>
  </si>
  <si>
    <t>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</si>
  <si>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</si>
  <si>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</si>
  <si>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</t>
  </si>
  <si>
    <t>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</si>
  <si>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1 - 1,5</t>
  </si>
  <si>
    <t>Аналіз капітальних інвестицій</t>
  </si>
  <si>
    <t>Коефіцієнт відношення капітальних інвестицій до амортизації</t>
  </si>
  <si>
    <t>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</si>
  <si>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</t>
  </si>
  <si>
    <t>(капітальні інвестиції, рядок 4000 / чистий дохід від реалізації продукції (товарів, робіт, послуг), рядок 1000)</t>
  </si>
  <si>
    <t>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</si>
  <si>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</si>
  <si>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</si>
  <si>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 / обмежувальні коефіцієнти</t>
  </si>
  <si>
    <t>Інші коефіцієнти / 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</si>
  <si>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>Інформація</t>
  </si>
  <si>
    <t>(найменування підприємства)</t>
  </si>
  <si>
    <t>1. Дані про підприємство, персонал та витрати на оплату праці*</t>
  </si>
  <si>
    <t>Загальна інформація про підприємство (резюме)</t>
  </si>
  <si>
    <t>План звітного періоду</t>
  </si>
  <si>
    <t>Факт звітного періоду</t>
  </si>
  <si>
    <t>Відхилення, +/- (факт звітного періоду / план звітного періоду)</t>
  </si>
  <si>
    <t>Виконання, % (факт звітного періоду / план звітного періоду)</t>
  </si>
  <si>
    <r>
      <t xml:space="preserve">Середня кількість працівників </t>
    </r>
    <r>
      <rPr>
        <sz val="10"/>
        <color indexed="8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0"/>
        <color indexed="8"/>
        <rFont val="Times New Roman"/>
        <family val="1"/>
      </rPr>
      <t>, у тому числі:</t>
    </r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</si>
  <si>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</si>
  <si>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</si>
  <si>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</si>
  <si>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</si>
  <si>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>посадовий оклад</t>
  </si>
  <si>
    <t>преміювання</t>
  </si>
  <si>
    <t xml:space="preserve">інші виплати, передбачені законодавством </t>
  </si>
  <si>
    <t>__________</t>
  </si>
  <si>
    <r>
      <t xml:space="preserve">* </t>
    </r>
    <r>
      <rPr>
        <sz val="10"/>
        <color indexed="8"/>
        <rFont val="Times New Roman"/>
        <family val="1"/>
      </rPr>
      <t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</t>
    </r>
  </si>
  <si>
    <t>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</si>
  <si>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</si>
  <si>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</si>
  <si>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</si>
  <si>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</si>
  <si>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</si>
  <si>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</si>
  <si>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</si>
  <si>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+/-</t>
  </si>
  <si>
    <t>Виконання, %</t>
  </si>
  <si>
    <t>чистий дохід від реалізації продукції (товарів, робіт, послуг), тис. грн</t>
  </si>
  <si>
    <t>кількість продукції / наданих послуг, одиниця виміру</t>
  </si>
  <si>
    <t>ціна одиниці (вартість продукції / наданих послуг), грн</t>
  </si>
  <si>
    <t xml:space="preserve">чистий дохід від реалізації продукції (товарів, робіт, послуг) </t>
  </si>
  <si>
    <t xml:space="preserve">кількість продукції / наданих послуг </t>
  </si>
  <si>
    <t>зміна ціни одиниці (вартості продукції / наданих послуг)</t>
  </si>
  <si>
    <t>4. Діючі фінансові зобов'язання підприємства</t>
  </si>
  <si>
    <t>Найменування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</si>
  <si>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</si>
  <si>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</si>
  <si>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</si>
  <si>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</si>
  <si>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</si>
  <si>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</si>
  <si>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r>
      <t>x</t>
    </r>
    <r>
      <rPr>
        <sz val="10"/>
        <color indexed="8"/>
        <rFont val="Times New Roman"/>
        <family val="1"/>
      </rPr>
      <t xml:space="preserve"> </t>
    </r>
  </si>
  <si>
    <t>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</si>
  <si>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</si>
  <si>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</si>
  <si>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</si>
  <si>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</si>
  <si>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</si>
  <si>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 xml:space="preserve">Довгострокові зобов'язання, усього </t>
  </si>
  <si>
    <t>Короткострокові зобов'язання, усього</t>
  </si>
  <si>
    <r>
      <t>у тому числі:</t>
    </r>
    <r>
      <rPr>
        <i/>
        <sz val="10"/>
        <color indexed="8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</si>
  <si>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</si>
  <si>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</si>
  <si>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</t>
  </si>
  <si>
    <t>з/п</t>
  </si>
  <si>
    <t>Марка</t>
  </si>
  <si>
    <t>Рік придбання</t>
  </si>
  <si>
    <t>Мета використання</t>
  </si>
  <si>
    <t>Витрати, усього</t>
  </si>
  <si>
    <t>(факт звітного періоду / план звітного періоду)</t>
  </si>
  <si>
    <t>факт відповідного періоду минулого року</t>
  </si>
  <si>
    <t>план звітного періоду</t>
  </si>
  <si>
    <t>факт звітного періоду</t>
  </si>
  <si>
    <t>7. Витрати на оренду службових автомобілів (у складі адміністративних витрат, рядок 1032)</t>
  </si>
  <si>
    <t>Договір</t>
  </si>
  <si>
    <t>Дата початку оренди</t>
  </si>
  <si>
    <t>(факт звітного періоду /</t>
  </si>
  <si>
    <t>план звітного періоду)</t>
  </si>
  <si>
    <t>8. Джерела капітальних інвестицій</t>
  </si>
  <si>
    <t>тис. грн (без ПДВ)</t>
  </si>
  <si>
    <t>Найменування об'єкта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</si>
  <si>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</si>
  <si>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</si>
  <si>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</si>
  <si>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</si>
  <si>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Відсоток</t>
  </si>
  <si>
    <t>9. Капітальне будівництво (рядок 4010 таблиці 4)</t>
  </si>
  <si>
    <t xml:space="preserve">Найменування об'єкта </t>
  </si>
  <si>
    <t>Рік початку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</si>
  <si>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</si>
  <si>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</si>
  <si>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</si>
  <si>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суб'єкт управління, яким затверджено, та відповідний документ)</t>
  </si>
  <si>
    <t>Документ, яким затверджений титул будови, 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</si>
  <si>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</si>
  <si>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</si>
  <si>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</si>
  <si>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</si>
  <si>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</si>
  <si>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r>
      <t>{Додаток 3 в редакції Наказів Міністерства економічного розвитку і торгівлі № 1394 від 03.11.2015</t>
    </r>
    <r>
      <rPr>
        <i/>
        <sz val="12"/>
        <color indexed="8"/>
        <rFont val="Times New Roman"/>
        <family val="1"/>
      </rPr>
      <t xml:space="preserve">, </t>
    </r>
    <r>
      <rPr>
        <i/>
        <sz val="12"/>
        <rFont val="Times New Roman"/>
        <family val="1"/>
      </rPr>
      <t>№ 1070 від 31.07.2018}</t>
    </r>
  </si>
  <si>
    <t>Н.В.Котик</t>
  </si>
  <si>
    <t xml:space="preserve">        (посада)</t>
  </si>
  <si>
    <r>
      <t>за ____</t>
    </r>
    <r>
      <rPr>
        <b/>
        <u val="single"/>
        <sz val="12"/>
        <color indexed="8"/>
        <rFont val="Times New Roman"/>
        <family val="1"/>
      </rPr>
      <t xml:space="preserve">1 квартал 2019 року </t>
    </r>
    <r>
      <rPr>
        <b/>
        <sz val="12"/>
        <color indexed="8"/>
        <rFont val="Times New Roman"/>
        <family val="1"/>
      </rPr>
      <t>_________</t>
    </r>
  </si>
  <si>
    <t>інші адміністративні витрати (розшифрувати) розрахунково-касове обслуговування</t>
  </si>
  <si>
    <t>Інші витрати (розшифрувати)медичні послуги</t>
  </si>
  <si>
    <t>інші зобов'язання з податків і зборів (військовий збір)</t>
  </si>
  <si>
    <t>інші податки та збори ( військовий збір)</t>
  </si>
  <si>
    <t xml:space="preserve">Інші надходження (расшифрувати) </t>
  </si>
  <si>
    <t>до звіту про виконання фінансового плану за 1 квартал 2019 року</t>
  </si>
  <si>
    <t>КП "Лисичанський міський землевпорядний центр"</t>
  </si>
  <si>
    <t xml:space="preserve"> (посада)</t>
  </si>
  <si>
    <t>Додаток 3</t>
  </si>
  <si>
    <t>до Порядку складання, затвердження та контролю виконання фінансового плану суб'єкта господарювання державного сектору економіки</t>
  </si>
  <si>
    <t>(пункт 11)</t>
  </si>
  <si>
    <t>Рік</t>
  </si>
  <si>
    <r>
      <t xml:space="preserve">Підприємство </t>
    </r>
    <r>
      <rPr>
        <b/>
        <sz val="12"/>
        <color indexed="8"/>
        <rFont val="Times New Roman"/>
        <family val="1"/>
      </rPr>
      <t>КП «Лисичанський міський землевпорядний центр»</t>
    </r>
  </si>
  <si>
    <t>за ЄДРПОУ</t>
  </si>
  <si>
    <r>
      <t xml:space="preserve">Організаційно-правова форма  </t>
    </r>
    <r>
      <rPr>
        <b/>
        <sz val="12"/>
        <color indexed="8"/>
        <rFont val="Times New Roman"/>
        <family val="1"/>
      </rPr>
      <t>Комунальне підприємство</t>
    </r>
  </si>
  <si>
    <t>за КОПФГ</t>
  </si>
  <si>
    <t>Територія Луганськ область, м. Лисичанськ</t>
  </si>
  <si>
    <t>за КОАТУУ</t>
  </si>
  <si>
    <t>Суб'єкт управління       Лисичанська міська рада</t>
  </si>
  <si>
    <t>за СПОДУ</t>
  </si>
  <si>
    <t>Галузь</t>
  </si>
  <si>
    <t>за ЗКГНГ</t>
  </si>
  <si>
    <t>Вид економічної діяльності  Діяльність у сфері інжинірингу, геології та геодезії, надання послуг технічного консультування у цих сферах</t>
  </si>
  <si>
    <t>за КВЕД</t>
  </si>
  <si>
    <t xml:space="preserve">71.12 </t>
  </si>
  <si>
    <r>
      <t>Одиниця виміру, тис</t>
    </r>
    <r>
      <rPr>
        <sz val="10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>грн                                                                                        Стандарти звітності П(с)БОУ</t>
    </r>
  </si>
  <si>
    <t xml:space="preserve"> х</t>
  </si>
  <si>
    <t>Форма власності   Комунальна                                                                               Стандарти звітності МСФЗ</t>
  </si>
  <si>
    <t>Місцезнаходження: 93100, Луганська обл., м. Лисичанськ, вул. Штейгерська, буд. 31</t>
  </si>
  <si>
    <t>Телефон (06451)7-25-70</t>
  </si>
  <si>
    <t>Прізвище та ініціали керівника                              Котик Наталія Василівна</t>
  </si>
  <si>
    <t>Таблиця 6</t>
  </si>
  <si>
    <t>Факт наростаючим підсумком з початку року</t>
  </si>
  <si>
    <t>минулий рік</t>
  </si>
  <si>
    <t>Звітний період (квартал, рік)</t>
  </si>
  <si>
    <t>Факт відповідного періоду минулого року</t>
  </si>
  <si>
    <t>х</t>
  </si>
  <si>
    <t xml:space="preserve">46 послуг </t>
  </si>
  <si>
    <t>Дохід від основної діяльності (послуги у сфері інжинірингу, геології та геодезії)</t>
  </si>
  <si>
    <t xml:space="preserve">Середньооблікова кількість штатних працівників                                                                 7 </t>
  </si>
  <si>
    <t>107 послуг</t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</si>
  <si>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</si>
  <si>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</si>
  <si>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</si>
  <si>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10"/>
        <color indexed="8"/>
        <rFont val="Times New Roman"/>
        <family val="1"/>
      </rP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Заступник 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</si>
  <si>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            </t>
    </r>
    <r>
      <rPr>
        <b/>
        <u val="single"/>
        <sz val="9"/>
        <color indexed="8"/>
        <rFont val="Times New Roman"/>
        <family val="1"/>
      </rPr>
      <t>Заступник</t>
    </r>
    <r>
      <rPr>
        <u val="single"/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8"/>
        <rFont val="Times New Roman"/>
        <family val="1"/>
      </rPr>
      <t>директора</t>
    </r>
  </si>
  <si>
    <r>
      <t>Керівник</t>
    </r>
    <r>
      <rPr>
        <sz val="9"/>
        <color indexed="8"/>
        <rFont val="Times New Roman"/>
        <family val="1"/>
      </rPr>
      <t xml:space="preserve">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</si>
  <si>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 xml:space="preserve">                                               (посада)</t>
  </si>
  <si>
    <t xml:space="preserve">           (посада)</t>
  </si>
  <si>
    <r>
      <t>Керівник</t>
    </r>
    <r>
      <rPr>
        <sz val="9"/>
        <color indexed="8"/>
        <rFont val="Times New Roman"/>
        <family val="1"/>
      </rPr>
      <t xml:space="preserve">                                 </t>
    </r>
    <r>
      <rPr>
        <b/>
        <u val="single"/>
        <sz val="9"/>
        <color indexed="8"/>
        <rFont val="Times New Roman"/>
        <family val="1"/>
      </rPr>
      <t>Заступник директора</t>
    </r>
  </si>
  <si>
    <t xml:space="preserve">                        (посада)</t>
  </si>
  <si>
    <r>
      <t>Керівник</t>
    </r>
    <r>
      <rPr>
        <sz val="11"/>
        <color indexed="8"/>
        <rFont val="Times New Roman"/>
        <family val="1"/>
      </rPr>
      <t xml:space="preserve">                           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Заступник</t>
    </r>
    <r>
      <rPr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директора</t>
    </r>
  </si>
  <si>
    <t>(2,0)</t>
  </si>
  <si>
    <t>(11,2)</t>
  </si>
  <si>
    <t>(1,3)</t>
  </si>
  <si>
    <t>(0,9)</t>
  </si>
  <si>
    <t>(2,9)</t>
  </si>
  <si>
    <t>(3,1)</t>
  </si>
  <si>
    <t>(7,6)</t>
  </si>
  <si>
    <t>(5,0)</t>
  </si>
  <si>
    <t>(66,0)</t>
  </si>
  <si>
    <t>(93,8)</t>
  </si>
  <si>
    <t>(69,0)</t>
  </si>
  <si>
    <t>(14,5)</t>
  </si>
  <si>
    <t>(20,6)</t>
  </si>
  <si>
    <t>(15,1)</t>
  </si>
  <si>
    <t>(2,3)</t>
  </si>
  <si>
    <t>(0,5)</t>
  </si>
  <si>
    <t>(0,7)</t>
  </si>
  <si>
    <t>(0,8)</t>
  </si>
  <si>
    <t>(1,0)</t>
  </si>
  <si>
    <t>-0,1</t>
  </si>
  <si>
    <t>90,0</t>
  </si>
  <si>
    <t>(35,1)</t>
  </si>
  <si>
    <t>(141,5)</t>
  </si>
  <si>
    <t>(56,2)</t>
  </si>
  <si>
    <t>-85,3</t>
  </si>
  <si>
    <t>39,7</t>
  </si>
  <si>
    <t>(7,7)</t>
  </si>
  <si>
    <t>(31,1)</t>
  </si>
  <si>
    <t>(10,7)</t>
  </si>
  <si>
    <t>-20,4</t>
  </si>
  <si>
    <t>34,4</t>
  </si>
  <si>
    <t>(22,2)</t>
  </si>
  <si>
    <t>(31,3)</t>
  </si>
  <si>
    <t>(169,5)</t>
  </si>
  <si>
    <t>(6,5)</t>
  </si>
  <si>
    <t>(46,2)</t>
  </si>
  <si>
    <t>(18,2)</t>
  </si>
  <si>
    <t>(27,0)</t>
  </si>
  <si>
    <t>(37,9)</t>
  </si>
  <si>
    <t>(101,1)</t>
  </si>
  <si>
    <t>(150,0)</t>
  </si>
  <si>
    <t>(10,1)</t>
  </si>
  <si>
    <t>(18,1)</t>
  </si>
  <si>
    <t>(  )</t>
  </si>
  <si>
    <t>(57,2)</t>
  </si>
  <si>
    <t>(11,1)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</si>
</sst>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164" fontId="0" fillId="0" borderId="0" xfId="0" applyNumberFormat="1" applyAlignment="1">
      <alignment/>
    </xf>
    <xf numFmtId="164" fontId="5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6" fillId="34" borderId="10" xfId="0" applyNumberFormat="1" applyFont="1" applyFill="1" applyBorder="1" applyAlignment="1">
      <alignment horizontal="center" vertical="top" wrapText="1"/>
    </xf>
    <xf numFmtId="164" fontId="6" fillId="35" borderId="10" xfId="0" applyNumberFormat="1" applyFont="1" applyFill="1" applyBorder="1" applyAlignment="1">
      <alignment horizontal="center" vertical="top" wrapText="1"/>
    </xf>
    <xf numFmtId="164" fontId="6" fillId="36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/>
    </xf>
    <xf numFmtId="164" fontId="5" fillId="34" borderId="10" xfId="0" applyNumberFormat="1" applyFont="1" applyFill="1" applyBorder="1" applyAlignment="1">
      <alignment horizontal="center" vertical="top" wrapText="1"/>
    </xf>
    <xf numFmtId="164" fontId="3" fillId="36" borderId="10" xfId="0" applyNumberFormat="1" applyFont="1" applyFill="1" applyBorder="1" applyAlignment="1">
      <alignment horizontal="center" vertical="top" wrapText="1"/>
    </xf>
    <xf numFmtId="164" fontId="3" fillId="34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34" borderId="10" xfId="0" applyNumberFormat="1" applyFont="1" applyFill="1" applyBorder="1" applyAlignment="1">
      <alignment horizontal="center" vertical="top" wrapText="1"/>
    </xf>
    <xf numFmtId="164" fontId="4" fillId="36" borderId="10" xfId="0" applyNumberFormat="1" applyFont="1" applyFill="1" applyBorder="1" applyAlignment="1">
      <alignment horizontal="center" vertical="top" wrapText="1"/>
    </xf>
    <xf numFmtId="164" fontId="4" fillId="35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34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5" fillId="36" borderId="10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21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6" fillId="34" borderId="2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164" fontId="14" fillId="0" borderId="17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164" fontId="28" fillId="34" borderId="10" xfId="0" applyNumberFormat="1" applyFont="1" applyFill="1" applyBorder="1" applyAlignment="1">
      <alignment horizontal="center" vertical="top" wrapText="1"/>
    </xf>
    <xf numFmtId="164" fontId="29" fillId="0" borderId="10" xfId="0" applyNumberFormat="1" applyFont="1" applyBorder="1" applyAlignment="1">
      <alignment horizontal="center" vertical="top" wrapText="1"/>
    </xf>
    <xf numFmtId="164" fontId="28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164" fontId="4" fillId="0" borderId="2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28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3" fillId="0" borderId="26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2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vertical="top" wrapText="1"/>
    </xf>
    <xf numFmtId="164" fontId="3" fillId="0" borderId="30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164" fontId="5" fillId="33" borderId="20" xfId="0" applyNumberFormat="1" applyFont="1" applyFill="1" applyBorder="1" applyAlignment="1">
      <alignment horizontal="center" vertical="top" wrapText="1"/>
    </xf>
    <xf numFmtId="164" fontId="5" fillId="33" borderId="11" xfId="0" applyNumberFormat="1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4" fontId="6" fillId="34" borderId="20" xfId="0" applyNumberFormat="1" applyFont="1" applyFill="1" applyBorder="1" applyAlignment="1">
      <alignment horizontal="center" vertical="top" wrapText="1"/>
    </xf>
    <xf numFmtId="164" fontId="6" fillId="34" borderId="12" xfId="0" applyNumberFormat="1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6" fillId="34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5" fillId="0" borderId="23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64" fontId="6" fillId="33" borderId="23" xfId="0" applyNumberFormat="1" applyFont="1" applyFill="1" applyBorder="1" applyAlignment="1">
      <alignment horizontal="center" vertical="top" wrapText="1"/>
    </xf>
    <xf numFmtId="164" fontId="6" fillId="33" borderId="17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164" fontId="5" fillId="0" borderId="20" xfId="0" applyNumberFormat="1" applyFont="1" applyBorder="1" applyAlignment="1">
      <alignment horizontal="center" vertical="center" textRotation="90" wrapText="1"/>
    </xf>
    <xf numFmtId="164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2" fillId="0" borderId="0" xfId="0" applyFont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right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6" fillId="0" borderId="23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164" fontId="5" fillId="0" borderId="24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3" sqref="C3:D3"/>
    </sheetView>
  </sheetViews>
  <sheetFormatPr defaultColWidth="9.140625" defaultRowHeight="15"/>
  <cols>
    <col min="2" max="2" width="81.28125" style="0" customWidth="1"/>
    <col min="3" max="3" width="15.28125" style="0" customWidth="1"/>
    <col min="4" max="4" width="18.421875" style="0" customWidth="1"/>
  </cols>
  <sheetData>
    <row r="2" spans="3:5" ht="19.5" customHeight="1">
      <c r="C2" s="12" t="s">
        <v>424</v>
      </c>
      <c r="E2" s="12"/>
    </row>
    <row r="3" spans="3:9" ht="87" customHeight="1">
      <c r="C3" s="150" t="s">
        <v>425</v>
      </c>
      <c r="D3" s="150"/>
      <c r="E3" s="12"/>
      <c r="F3" s="12"/>
      <c r="G3" s="12"/>
      <c r="H3" s="12"/>
      <c r="I3" s="12"/>
    </row>
    <row r="4" spans="3:5" ht="15.75">
      <c r="C4" s="12" t="s">
        <v>426</v>
      </c>
      <c r="E4" s="12"/>
    </row>
    <row r="5" ht="15.75" thickBot="1"/>
    <row r="6" spans="1:4" ht="16.5" thickBot="1">
      <c r="A6" s="147" t="s">
        <v>51</v>
      </c>
      <c r="B6" s="149"/>
      <c r="C6" s="33" t="s">
        <v>427</v>
      </c>
      <c r="D6" s="33">
        <v>2019</v>
      </c>
    </row>
    <row r="7" spans="1:4" ht="18" customHeight="1" thickBot="1">
      <c r="A7" s="147" t="s">
        <v>428</v>
      </c>
      <c r="B7" s="149"/>
      <c r="C7" s="34" t="s">
        <v>429</v>
      </c>
      <c r="D7" s="3">
        <v>36642402</v>
      </c>
    </row>
    <row r="8" spans="1:4" ht="18" customHeight="1" thickBot="1">
      <c r="A8" s="147" t="s">
        <v>430</v>
      </c>
      <c r="B8" s="149"/>
      <c r="C8" s="34" t="s">
        <v>431</v>
      </c>
      <c r="D8" s="3">
        <v>150</v>
      </c>
    </row>
    <row r="9" spans="1:4" ht="18" customHeight="1" thickBot="1">
      <c r="A9" s="147" t="s">
        <v>432</v>
      </c>
      <c r="B9" s="149"/>
      <c r="C9" s="34" t="s">
        <v>433</v>
      </c>
      <c r="D9" s="3">
        <v>4411800000</v>
      </c>
    </row>
    <row r="10" spans="1:4" ht="18" customHeight="1" thickBot="1">
      <c r="A10" s="147" t="s">
        <v>434</v>
      </c>
      <c r="B10" s="149"/>
      <c r="C10" s="34" t="s">
        <v>435</v>
      </c>
      <c r="D10" s="3">
        <v>1009</v>
      </c>
    </row>
    <row r="11" spans="1:4" ht="18" customHeight="1" thickBot="1">
      <c r="A11" s="147" t="s">
        <v>436</v>
      </c>
      <c r="B11" s="149"/>
      <c r="C11" s="34" t="s">
        <v>437</v>
      </c>
      <c r="D11" s="3">
        <v>85200</v>
      </c>
    </row>
    <row r="12" spans="1:4" ht="16.5" thickBot="1">
      <c r="A12" s="147" t="s">
        <v>438</v>
      </c>
      <c r="B12" s="149"/>
      <c r="C12" s="34" t="s">
        <v>439</v>
      </c>
      <c r="D12" s="3" t="s">
        <v>440</v>
      </c>
    </row>
    <row r="13" spans="1:4" ht="16.5" thickBot="1">
      <c r="A13" s="147" t="s">
        <v>441</v>
      </c>
      <c r="B13" s="148"/>
      <c r="C13" s="149"/>
      <c r="D13" s="3" t="s">
        <v>442</v>
      </c>
    </row>
    <row r="14" spans="1:4" ht="16.5" thickBot="1">
      <c r="A14" s="147" t="s">
        <v>443</v>
      </c>
      <c r="B14" s="148"/>
      <c r="C14" s="149"/>
      <c r="D14" s="34" t="s">
        <v>51</v>
      </c>
    </row>
    <row r="15" spans="1:4" ht="16.5" thickBot="1">
      <c r="A15" s="147" t="s">
        <v>455</v>
      </c>
      <c r="B15" s="148"/>
      <c r="C15" s="148"/>
      <c r="D15" s="149"/>
    </row>
    <row r="16" spans="1:4" ht="16.5" thickBot="1">
      <c r="A16" s="147" t="s">
        <v>444</v>
      </c>
      <c r="B16" s="148"/>
      <c r="C16" s="148"/>
      <c r="D16" s="149"/>
    </row>
    <row r="17" spans="1:4" ht="16.5" thickBot="1">
      <c r="A17" s="147" t="s">
        <v>445</v>
      </c>
      <c r="B17" s="148"/>
      <c r="C17" s="148"/>
      <c r="D17" s="149"/>
    </row>
    <row r="18" spans="1:4" ht="16.5" thickBot="1">
      <c r="A18" s="147" t="s">
        <v>446</v>
      </c>
      <c r="B18" s="148"/>
      <c r="C18" s="148"/>
      <c r="D18" s="149"/>
    </row>
  </sheetData>
  <sheetProtection/>
  <mergeCells count="14">
    <mergeCell ref="A18:D18"/>
    <mergeCell ref="C3:D3"/>
    <mergeCell ref="A10:B10"/>
    <mergeCell ref="A11:B11"/>
    <mergeCell ref="A12:B12"/>
    <mergeCell ref="A13:C13"/>
    <mergeCell ref="A14:C14"/>
    <mergeCell ref="A15:D15"/>
    <mergeCell ref="A6:B6"/>
    <mergeCell ref="A7:B7"/>
    <mergeCell ref="A8:B8"/>
    <mergeCell ref="A9:B9"/>
    <mergeCell ref="A16:D16"/>
    <mergeCell ref="A17:D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9"/>
  <sheetViews>
    <sheetView zoomScale="120" zoomScaleNormal="120" zoomScalePageLayoutView="0" workbookViewId="0" topLeftCell="A124">
      <selection activeCell="G52" sqref="G52"/>
    </sheetView>
  </sheetViews>
  <sheetFormatPr defaultColWidth="9.140625" defaultRowHeight="15"/>
  <cols>
    <col min="1" max="1" width="66.140625" style="0" customWidth="1"/>
    <col min="2" max="2" width="8.140625" style="0" customWidth="1"/>
    <col min="3" max="3" width="13.8515625" style="0" bestFit="1" customWidth="1"/>
    <col min="4" max="4" width="14.421875" style="0" customWidth="1"/>
    <col min="5" max="8" width="12.8515625" style="40" customWidth="1"/>
  </cols>
  <sheetData>
    <row r="1" spans="1:7" ht="13.5" customHeight="1">
      <c r="A1" s="166" t="s">
        <v>0</v>
      </c>
      <c r="B1" s="166"/>
      <c r="C1" s="166"/>
      <c r="D1" s="166"/>
      <c r="E1" s="166"/>
      <c r="F1" s="166"/>
      <c r="G1" s="166"/>
    </row>
    <row r="2" spans="1:7" ht="13.5" customHeight="1">
      <c r="A2" s="166" t="s">
        <v>1</v>
      </c>
      <c r="B2" s="166"/>
      <c r="C2" s="166"/>
      <c r="D2" s="166"/>
      <c r="E2" s="166"/>
      <c r="F2" s="166"/>
      <c r="G2" s="166"/>
    </row>
    <row r="3" ht="13.5" customHeight="1"/>
    <row r="4" spans="1:7" ht="13.5" customHeight="1">
      <c r="A4" s="167" t="s">
        <v>415</v>
      </c>
      <c r="B4" s="167"/>
      <c r="C4" s="167"/>
      <c r="D4" s="167"/>
      <c r="E4" s="167"/>
      <c r="F4" s="167"/>
      <c r="G4" s="167"/>
    </row>
    <row r="5" spans="1:7" ht="13.5" customHeight="1">
      <c r="A5" s="168" t="s">
        <v>2</v>
      </c>
      <c r="B5" s="168"/>
      <c r="C5" s="168"/>
      <c r="D5" s="168"/>
      <c r="E5" s="168"/>
      <c r="F5" s="168"/>
      <c r="G5" s="168"/>
    </row>
    <row r="6" ht="13.5" customHeight="1"/>
    <row r="7" spans="1:8" ht="13.5" customHeight="1">
      <c r="A7" s="166" t="s">
        <v>3</v>
      </c>
      <c r="B7" s="166"/>
      <c r="C7" s="166"/>
      <c r="D7" s="166"/>
      <c r="E7" s="166"/>
      <c r="F7" s="166"/>
      <c r="G7" s="166"/>
      <c r="H7" s="68"/>
    </row>
    <row r="8" ht="13.5" customHeight="1" thickBot="1"/>
    <row r="9" spans="1:8" ht="33.75" customHeight="1" thickBot="1">
      <c r="A9" s="175" t="s">
        <v>4</v>
      </c>
      <c r="B9" s="175" t="s">
        <v>5</v>
      </c>
      <c r="C9" s="172" t="s">
        <v>448</v>
      </c>
      <c r="D9" s="173"/>
      <c r="E9" s="161" t="s">
        <v>450</v>
      </c>
      <c r="F9" s="162"/>
      <c r="G9" s="162"/>
      <c r="H9" s="163"/>
    </row>
    <row r="10" spans="1:8" ht="31.5" customHeight="1" thickBot="1">
      <c r="A10" s="176"/>
      <c r="B10" s="176"/>
      <c r="C10" s="4" t="s">
        <v>449</v>
      </c>
      <c r="D10" s="3" t="s">
        <v>7</v>
      </c>
      <c r="E10" s="50" t="s">
        <v>8</v>
      </c>
      <c r="F10" s="51" t="s">
        <v>9</v>
      </c>
      <c r="G10" s="52" t="s">
        <v>10</v>
      </c>
      <c r="H10" s="52" t="s">
        <v>11</v>
      </c>
    </row>
    <row r="11" spans="1:8" ht="16.5" thickBot="1">
      <c r="A11" s="4">
        <v>1</v>
      </c>
      <c r="B11" s="3">
        <v>2</v>
      </c>
      <c r="C11" s="3">
        <v>3</v>
      </c>
      <c r="D11" s="3">
        <v>4</v>
      </c>
      <c r="E11" s="52">
        <v>5</v>
      </c>
      <c r="F11" s="52">
        <v>6</v>
      </c>
      <c r="G11" s="52">
        <v>7</v>
      </c>
      <c r="H11" s="52">
        <v>8</v>
      </c>
    </row>
    <row r="12" spans="1:8" ht="16.5" thickBot="1">
      <c r="A12" s="151" t="s">
        <v>12</v>
      </c>
      <c r="B12" s="152"/>
      <c r="C12" s="152"/>
      <c r="D12" s="152"/>
      <c r="E12" s="152"/>
      <c r="F12" s="152"/>
      <c r="G12" s="152"/>
      <c r="H12" s="153"/>
    </row>
    <row r="13" spans="1:8" ht="15.75" customHeight="1" thickBot="1">
      <c r="A13" s="6" t="s">
        <v>13</v>
      </c>
      <c r="B13" s="7">
        <v>1000</v>
      </c>
      <c r="C13" s="7">
        <f>Лист3!C10</f>
        <v>72.3</v>
      </c>
      <c r="D13" s="53">
        <f>F13</f>
        <v>185.3</v>
      </c>
      <c r="E13" s="53">
        <f>Лист3!E10</f>
        <v>267.3</v>
      </c>
      <c r="F13" s="53">
        <f>Лист3!F10</f>
        <v>185.3</v>
      </c>
      <c r="G13" s="53">
        <f>F13-E13</f>
        <v>-82</v>
      </c>
      <c r="H13" s="53">
        <f>F13/E13*100</f>
        <v>69.3228582117471</v>
      </c>
    </row>
    <row r="14" spans="1:8" ht="15.75" customHeight="1" thickBot="1">
      <c r="A14" s="8" t="s">
        <v>15</v>
      </c>
      <c r="B14" s="3">
        <v>1010</v>
      </c>
      <c r="C14" s="52">
        <f>Лист3!C11</f>
        <v>85</v>
      </c>
      <c r="D14" s="53">
        <f aca="true" t="shared" si="0" ref="D14:D59">F14</f>
        <v>128.1</v>
      </c>
      <c r="E14" s="53">
        <f>Лист3!E11</f>
        <v>89.8</v>
      </c>
      <c r="F14" s="53">
        <f>Лист3!F11</f>
        <v>128.1</v>
      </c>
      <c r="G14" s="53">
        <f>F14-E14</f>
        <v>38.3</v>
      </c>
      <c r="H14" s="53">
        <f>F14/E14*100</f>
        <v>142.65033407572383</v>
      </c>
    </row>
    <row r="15" spans="1:8" ht="15.75" customHeight="1" thickBot="1">
      <c r="A15" s="6" t="s">
        <v>16</v>
      </c>
      <c r="B15" s="7">
        <v>1020</v>
      </c>
      <c r="C15" s="54">
        <f>Лист3!C20</f>
        <v>-12.700000000000003</v>
      </c>
      <c r="D15" s="54">
        <f t="shared" si="0"/>
        <v>57.20000000000002</v>
      </c>
      <c r="E15" s="54">
        <f>Лист3!E20</f>
        <v>177.5</v>
      </c>
      <c r="F15" s="54">
        <f>Лист3!F20</f>
        <v>57.20000000000002</v>
      </c>
      <c r="G15" s="53">
        <f>F15-E15</f>
        <v>-120.29999999999998</v>
      </c>
      <c r="H15" s="53">
        <f>F15/E15*100</f>
        <v>32.22535211267606</v>
      </c>
    </row>
    <row r="16" spans="1:8" ht="15.75" customHeight="1" thickBot="1">
      <c r="A16" s="8" t="s">
        <v>17</v>
      </c>
      <c r="B16" s="3">
        <v>1030</v>
      </c>
      <c r="C16" s="52">
        <f>Лист3!C21</f>
        <v>44.5</v>
      </c>
      <c r="D16" s="53">
        <f t="shared" si="0"/>
        <v>68.3</v>
      </c>
      <c r="E16" s="53">
        <f>Лист3!E21</f>
        <v>174.1</v>
      </c>
      <c r="F16" s="53">
        <f>Лист3!F21</f>
        <v>68.3</v>
      </c>
      <c r="G16" s="53">
        <f>F16-E16</f>
        <v>-105.8</v>
      </c>
      <c r="H16" s="53">
        <f>F16/E16*100</f>
        <v>39.2303273980471</v>
      </c>
    </row>
    <row r="17" spans="1:8" ht="15.75" customHeight="1" thickBot="1">
      <c r="A17" s="8" t="s">
        <v>18</v>
      </c>
      <c r="B17" s="3">
        <v>1031</v>
      </c>
      <c r="C17" s="52" t="str">
        <f>D17</f>
        <v>( )</v>
      </c>
      <c r="D17" s="53" t="str">
        <f t="shared" si="0"/>
        <v>( )</v>
      </c>
      <c r="E17" s="52" t="s">
        <v>19</v>
      </c>
      <c r="F17" s="52" t="s">
        <v>19</v>
      </c>
      <c r="G17" s="52" t="s">
        <v>14</v>
      </c>
      <c r="H17" s="52" t="s">
        <v>14</v>
      </c>
    </row>
    <row r="18" spans="1:8" ht="15.75" customHeight="1" thickBot="1">
      <c r="A18" s="8" t="s">
        <v>20</v>
      </c>
      <c r="B18" s="3">
        <v>1032</v>
      </c>
      <c r="C18" s="52" t="str">
        <f aca="true" t="shared" si="1" ref="C18:C28">D18</f>
        <v>( )</v>
      </c>
      <c r="D18" s="53" t="str">
        <f t="shared" si="0"/>
        <v>( )</v>
      </c>
      <c r="E18" s="52" t="s">
        <v>19</v>
      </c>
      <c r="F18" s="52" t="s">
        <v>19</v>
      </c>
      <c r="G18" s="52" t="s">
        <v>14</v>
      </c>
      <c r="H18" s="52" t="s">
        <v>14</v>
      </c>
    </row>
    <row r="19" spans="1:8" ht="15.75" customHeight="1" thickBot="1">
      <c r="A19" s="8" t="s">
        <v>21</v>
      </c>
      <c r="B19" s="3">
        <v>1033</v>
      </c>
      <c r="C19" s="52" t="str">
        <f t="shared" si="1"/>
        <v>( )</v>
      </c>
      <c r="D19" s="53" t="str">
        <f t="shared" si="0"/>
        <v>( )</v>
      </c>
      <c r="E19" s="52" t="s">
        <v>19</v>
      </c>
      <c r="F19" s="52" t="s">
        <v>19</v>
      </c>
      <c r="G19" s="52" t="s">
        <v>14</v>
      </c>
      <c r="H19" s="52" t="s">
        <v>14</v>
      </c>
    </row>
    <row r="20" spans="1:8" ht="15.75" customHeight="1" thickBot="1">
      <c r="A20" s="8" t="s">
        <v>22</v>
      </c>
      <c r="B20" s="3">
        <v>1034</v>
      </c>
      <c r="C20" s="52" t="str">
        <f t="shared" si="1"/>
        <v>( )</v>
      </c>
      <c r="D20" s="53" t="str">
        <f t="shared" si="0"/>
        <v>( )</v>
      </c>
      <c r="E20" s="52" t="s">
        <v>19</v>
      </c>
      <c r="F20" s="52" t="s">
        <v>19</v>
      </c>
      <c r="G20" s="52" t="s">
        <v>14</v>
      </c>
      <c r="H20" s="52" t="s">
        <v>14</v>
      </c>
    </row>
    <row r="21" spans="1:8" ht="15.75" customHeight="1" thickBot="1">
      <c r="A21" s="8" t="s">
        <v>23</v>
      </c>
      <c r="B21" s="3">
        <v>1035</v>
      </c>
      <c r="C21" s="52" t="str">
        <f t="shared" si="1"/>
        <v>( )</v>
      </c>
      <c r="D21" s="53" t="str">
        <f t="shared" si="0"/>
        <v>( )</v>
      </c>
      <c r="E21" s="52" t="s">
        <v>19</v>
      </c>
      <c r="F21" s="52" t="s">
        <v>19</v>
      </c>
      <c r="G21" s="52" t="s">
        <v>14</v>
      </c>
      <c r="H21" s="52" t="s">
        <v>14</v>
      </c>
    </row>
    <row r="22" spans="1:8" ht="15.75" customHeight="1" thickBot="1">
      <c r="A22" s="8" t="s">
        <v>24</v>
      </c>
      <c r="B22" s="3">
        <v>1060</v>
      </c>
      <c r="C22" s="52" t="str">
        <f t="shared" si="1"/>
        <v>-</v>
      </c>
      <c r="D22" s="53" t="str">
        <f t="shared" si="0"/>
        <v>-</v>
      </c>
      <c r="E22" s="52" t="s">
        <v>14</v>
      </c>
      <c r="F22" s="52" t="s">
        <v>14</v>
      </c>
      <c r="G22" s="52" t="s">
        <v>14</v>
      </c>
      <c r="H22" s="52" t="s">
        <v>14</v>
      </c>
    </row>
    <row r="23" spans="1:8" ht="15.75" customHeight="1" thickBot="1">
      <c r="A23" s="8" t="s">
        <v>25</v>
      </c>
      <c r="B23" s="3">
        <v>1070</v>
      </c>
      <c r="C23" s="52" t="str">
        <f t="shared" si="1"/>
        <v>-</v>
      </c>
      <c r="D23" s="53" t="str">
        <f t="shared" si="0"/>
        <v>-</v>
      </c>
      <c r="E23" s="52" t="s">
        <v>14</v>
      </c>
      <c r="F23" s="52" t="s">
        <v>14</v>
      </c>
      <c r="G23" s="52" t="s">
        <v>14</v>
      </c>
      <c r="H23" s="52" t="s">
        <v>14</v>
      </c>
    </row>
    <row r="24" spans="1:8" ht="15.75" customHeight="1" thickBot="1">
      <c r="A24" s="8" t="s">
        <v>26</v>
      </c>
      <c r="B24" s="3">
        <v>1071</v>
      </c>
      <c r="C24" s="52" t="str">
        <f t="shared" si="1"/>
        <v>-</v>
      </c>
      <c r="D24" s="53" t="str">
        <f t="shared" si="0"/>
        <v>-</v>
      </c>
      <c r="E24" s="52" t="s">
        <v>14</v>
      </c>
      <c r="F24" s="52" t="s">
        <v>14</v>
      </c>
      <c r="G24" s="52" t="s">
        <v>14</v>
      </c>
      <c r="H24" s="52" t="s">
        <v>14</v>
      </c>
    </row>
    <row r="25" spans="1:8" ht="15.75" customHeight="1" thickBot="1">
      <c r="A25" s="8" t="s">
        <v>27</v>
      </c>
      <c r="B25" s="3">
        <v>1072</v>
      </c>
      <c r="C25" s="52" t="str">
        <f t="shared" si="1"/>
        <v>-</v>
      </c>
      <c r="D25" s="53" t="str">
        <f t="shared" si="0"/>
        <v>-</v>
      </c>
      <c r="E25" s="52" t="s">
        <v>14</v>
      </c>
      <c r="F25" s="52" t="s">
        <v>14</v>
      </c>
      <c r="G25" s="52" t="s">
        <v>14</v>
      </c>
      <c r="H25" s="52" t="s">
        <v>14</v>
      </c>
    </row>
    <row r="26" spans="1:8" ht="15.75" customHeight="1" thickBot="1">
      <c r="A26" s="8" t="s">
        <v>28</v>
      </c>
      <c r="B26" s="3">
        <v>1080</v>
      </c>
      <c r="C26" s="52" t="str">
        <f t="shared" si="1"/>
        <v>-</v>
      </c>
      <c r="D26" s="53" t="str">
        <f t="shared" si="0"/>
        <v>-</v>
      </c>
      <c r="E26" s="52" t="s">
        <v>14</v>
      </c>
      <c r="F26" s="52" t="s">
        <v>14</v>
      </c>
      <c r="G26" s="52" t="s">
        <v>14</v>
      </c>
      <c r="H26" s="52" t="s">
        <v>14</v>
      </c>
    </row>
    <row r="27" spans="1:8" ht="15.75" customHeight="1" thickBot="1">
      <c r="A27" s="8" t="s">
        <v>26</v>
      </c>
      <c r="B27" s="3">
        <v>1081</v>
      </c>
      <c r="C27" s="52" t="str">
        <f t="shared" si="1"/>
        <v>( )</v>
      </c>
      <c r="D27" s="53" t="str">
        <f t="shared" si="0"/>
        <v>( )</v>
      </c>
      <c r="E27" s="52" t="s">
        <v>19</v>
      </c>
      <c r="F27" s="52" t="s">
        <v>19</v>
      </c>
      <c r="G27" s="52" t="s">
        <v>14</v>
      </c>
      <c r="H27" s="52" t="s">
        <v>14</v>
      </c>
    </row>
    <row r="28" spans="1:8" ht="15.75" customHeight="1" thickBot="1">
      <c r="A28" s="8" t="s">
        <v>29</v>
      </c>
      <c r="B28" s="3">
        <v>1082</v>
      </c>
      <c r="C28" s="52" t="str">
        <f t="shared" si="1"/>
        <v>( )</v>
      </c>
      <c r="D28" s="53" t="str">
        <f t="shared" si="0"/>
        <v>( )</v>
      </c>
      <c r="E28" s="52" t="s">
        <v>19</v>
      </c>
      <c r="F28" s="52" t="s">
        <v>19</v>
      </c>
      <c r="G28" s="52" t="s">
        <v>14</v>
      </c>
      <c r="H28" s="52" t="s">
        <v>14</v>
      </c>
    </row>
    <row r="29" spans="1:8" ht="15.75" customHeight="1" thickBot="1">
      <c r="A29" s="6" t="s">
        <v>30</v>
      </c>
      <c r="B29" s="7">
        <v>1100</v>
      </c>
      <c r="C29" s="72">
        <v>-57.2</v>
      </c>
      <c r="D29" s="54">
        <f t="shared" si="0"/>
        <v>-11.1</v>
      </c>
      <c r="E29" s="54">
        <f>Лист3!E63</f>
        <v>3.4</v>
      </c>
      <c r="F29" s="54">
        <f>Лист3!F63</f>
        <v>-11.1</v>
      </c>
      <c r="G29" s="53">
        <f>F29-E29</f>
        <v>-14.5</v>
      </c>
      <c r="H29" s="53">
        <v>-326.5</v>
      </c>
    </row>
    <row r="30" spans="1:8" ht="15.75" customHeight="1" thickBot="1">
      <c r="A30" s="6" t="s">
        <v>31</v>
      </c>
      <c r="B30" s="7">
        <v>1310</v>
      </c>
      <c r="C30" s="7">
        <v>-56.7</v>
      </c>
      <c r="D30" s="53">
        <f t="shared" si="0"/>
        <v>-11.1</v>
      </c>
      <c r="E30" s="53">
        <f>Лист3!E92</f>
        <v>4.1</v>
      </c>
      <c r="F30" s="53">
        <f>Лист3!F92</f>
        <v>-11.1</v>
      </c>
      <c r="G30" s="53">
        <f>F30-E30</f>
        <v>-15.2</v>
      </c>
      <c r="H30" s="53">
        <v>-270.7</v>
      </c>
    </row>
    <row r="31" spans="1:8" ht="15.75" customHeight="1" thickBot="1">
      <c r="A31" s="6" t="s">
        <v>32</v>
      </c>
      <c r="B31" s="7">
        <v>5010</v>
      </c>
      <c r="C31" s="55" t="str">
        <f>D31</f>
        <v>-</v>
      </c>
      <c r="D31" s="55" t="str">
        <f t="shared" si="0"/>
        <v>-</v>
      </c>
      <c r="E31" s="55" t="s">
        <v>14</v>
      </c>
      <c r="F31" s="55" t="s">
        <v>14</v>
      </c>
      <c r="G31" s="53" t="s">
        <v>14</v>
      </c>
      <c r="H31" s="53" t="s">
        <v>14</v>
      </c>
    </row>
    <row r="32" spans="1:8" ht="15.75" customHeight="1" thickBot="1">
      <c r="A32" s="8" t="s">
        <v>33</v>
      </c>
      <c r="B32" s="3">
        <v>1110</v>
      </c>
      <c r="C32" s="73" t="str">
        <f aca="true" t="shared" si="2" ref="C32:C39">D32</f>
        <v>-</v>
      </c>
      <c r="D32" s="53" t="str">
        <f t="shared" si="0"/>
        <v>-</v>
      </c>
      <c r="E32" s="52" t="s">
        <v>14</v>
      </c>
      <c r="F32" s="52" t="s">
        <v>14</v>
      </c>
      <c r="G32" s="52" t="s">
        <v>14</v>
      </c>
      <c r="H32" s="52" t="s">
        <v>14</v>
      </c>
    </row>
    <row r="33" spans="1:8" ht="15.75" customHeight="1" thickBot="1">
      <c r="A33" s="8" t="s">
        <v>34</v>
      </c>
      <c r="B33" s="3">
        <v>1120</v>
      </c>
      <c r="C33" s="73" t="str">
        <f t="shared" si="2"/>
        <v>( )</v>
      </c>
      <c r="D33" s="53" t="str">
        <f t="shared" si="0"/>
        <v>( )</v>
      </c>
      <c r="E33" s="52" t="s">
        <v>19</v>
      </c>
      <c r="F33" s="52" t="s">
        <v>19</v>
      </c>
      <c r="G33" s="52" t="s">
        <v>14</v>
      </c>
      <c r="H33" s="52" t="s">
        <v>14</v>
      </c>
    </row>
    <row r="34" spans="1:8" ht="15.75" customHeight="1" thickBot="1">
      <c r="A34" s="8" t="s">
        <v>35</v>
      </c>
      <c r="B34" s="3">
        <v>1130</v>
      </c>
      <c r="C34" s="73" t="str">
        <f t="shared" si="2"/>
        <v>-</v>
      </c>
      <c r="D34" s="53" t="str">
        <f t="shared" si="0"/>
        <v>-</v>
      </c>
      <c r="E34" s="52" t="s">
        <v>14</v>
      </c>
      <c r="F34" s="52" t="s">
        <v>14</v>
      </c>
      <c r="G34" s="52" t="s">
        <v>14</v>
      </c>
      <c r="H34" s="52" t="s">
        <v>14</v>
      </c>
    </row>
    <row r="35" spans="1:8" ht="15.75" customHeight="1" thickBot="1">
      <c r="A35" s="8" t="s">
        <v>36</v>
      </c>
      <c r="B35" s="3">
        <v>1140</v>
      </c>
      <c r="C35" s="73" t="str">
        <f t="shared" si="2"/>
        <v>( )</v>
      </c>
      <c r="D35" s="53" t="str">
        <f t="shared" si="0"/>
        <v>( )</v>
      </c>
      <c r="E35" s="52" t="s">
        <v>19</v>
      </c>
      <c r="F35" s="52" t="s">
        <v>19</v>
      </c>
      <c r="G35" s="52" t="s">
        <v>14</v>
      </c>
      <c r="H35" s="52" t="s">
        <v>14</v>
      </c>
    </row>
    <row r="36" spans="1:8" ht="15.75" customHeight="1" thickBot="1">
      <c r="A36" s="8" t="s">
        <v>37</v>
      </c>
      <c r="B36" s="3">
        <v>1150</v>
      </c>
      <c r="C36" s="73" t="str">
        <f t="shared" si="2"/>
        <v>-</v>
      </c>
      <c r="D36" s="53" t="str">
        <f t="shared" si="0"/>
        <v>-</v>
      </c>
      <c r="E36" s="52" t="s">
        <v>14</v>
      </c>
      <c r="F36" s="52" t="s">
        <v>14</v>
      </c>
      <c r="G36" s="52" t="s">
        <v>14</v>
      </c>
      <c r="H36" s="52" t="s">
        <v>14</v>
      </c>
    </row>
    <row r="37" spans="1:8" ht="15.75" customHeight="1" thickBot="1">
      <c r="A37" s="8" t="s">
        <v>26</v>
      </c>
      <c r="B37" s="3">
        <v>1151</v>
      </c>
      <c r="C37" s="73" t="str">
        <f t="shared" si="2"/>
        <v>-</v>
      </c>
      <c r="D37" s="53" t="str">
        <f t="shared" si="0"/>
        <v>-</v>
      </c>
      <c r="E37" s="52" t="s">
        <v>14</v>
      </c>
      <c r="F37" s="52" t="s">
        <v>14</v>
      </c>
      <c r="G37" s="52" t="s">
        <v>14</v>
      </c>
      <c r="H37" s="52" t="s">
        <v>14</v>
      </c>
    </row>
    <row r="38" spans="1:8" ht="15.75" customHeight="1" thickBot="1">
      <c r="A38" s="8" t="s">
        <v>38</v>
      </c>
      <c r="B38" s="3">
        <v>1160</v>
      </c>
      <c r="C38" s="73" t="str">
        <f t="shared" si="2"/>
        <v>-</v>
      </c>
      <c r="D38" s="53" t="str">
        <f t="shared" si="0"/>
        <v>-</v>
      </c>
      <c r="E38" s="52" t="s">
        <v>14</v>
      </c>
      <c r="F38" s="52" t="s">
        <v>14</v>
      </c>
      <c r="G38" s="52" t="s">
        <v>14</v>
      </c>
      <c r="H38" s="52" t="s">
        <v>14</v>
      </c>
    </row>
    <row r="39" spans="1:8" ht="15.75" customHeight="1" thickBot="1">
      <c r="A39" s="8" t="s">
        <v>26</v>
      </c>
      <c r="B39" s="3">
        <v>1161</v>
      </c>
      <c r="C39" s="73" t="str">
        <f t="shared" si="2"/>
        <v>( )</v>
      </c>
      <c r="D39" s="53" t="str">
        <f t="shared" si="0"/>
        <v>( )</v>
      </c>
      <c r="E39" s="52" t="s">
        <v>19</v>
      </c>
      <c r="F39" s="52" t="s">
        <v>19</v>
      </c>
      <c r="G39" s="52" t="s">
        <v>14</v>
      </c>
      <c r="H39" s="52" t="s">
        <v>14</v>
      </c>
    </row>
    <row r="40" spans="1:8" ht="15.75" customHeight="1" thickBot="1">
      <c r="A40" s="6" t="s">
        <v>39</v>
      </c>
      <c r="B40" s="7">
        <v>1170</v>
      </c>
      <c r="C40" s="72">
        <v>-57.2</v>
      </c>
      <c r="D40" s="54">
        <f t="shared" si="0"/>
        <v>-11.1</v>
      </c>
      <c r="E40" s="54">
        <f>E29</f>
        <v>3.4</v>
      </c>
      <c r="F40" s="54">
        <f>F29</f>
        <v>-11.1</v>
      </c>
      <c r="G40" s="53">
        <f>F40-E40</f>
        <v>-14.5</v>
      </c>
      <c r="H40" s="53">
        <v>-326.5</v>
      </c>
    </row>
    <row r="41" spans="1:8" ht="15.75" customHeight="1" thickBot="1">
      <c r="A41" s="8" t="s">
        <v>40</v>
      </c>
      <c r="B41" s="3">
        <v>1180</v>
      </c>
      <c r="C41" s="52"/>
      <c r="D41" s="137"/>
      <c r="E41" s="138" t="s">
        <v>468</v>
      </c>
      <c r="F41" s="136"/>
      <c r="G41" s="52"/>
      <c r="H41" s="52"/>
    </row>
    <row r="42" spans="1:8" ht="15.75" customHeight="1" thickBot="1">
      <c r="A42" s="8" t="s">
        <v>41</v>
      </c>
      <c r="B42" s="3">
        <v>1181</v>
      </c>
      <c r="C42" s="52" t="str">
        <f>D42</f>
        <v>-</v>
      </c>
      <c r="D42" s="53" t="str">
        <f t="shared" si="0"/>
        <v>-</v>
      </c>
      <c r="E42" s="52" t="s">
        <v>14</v>
      </c>
      <c r="F42" s="52" t="s">
        <v>14</v>
      </c>
      <c r="G42" s="52" t="s">
        <v>14</v>
      </c>
      <c r="H42" s="52" t="s">
        <v>14</v>
      </c>
    </row>
    <row r="43" spans="1:8" ht="15.75" customHeight="1" thickBot="1">
      <c r="A43" s="8" t="s">
        <v>42</v>
      </c>
      <c r="B43" s="3">
        <v>1190</v>
      </c>
      <c r="C43" s="52" t="str">
        <f>D43</f>
        <v>-</v>
      </c>
      <c r="D43" s="53" t="str">
        <f t="shared" si="0"/>
        <v>-</v>
      </c>
      <c r="E43" s="52" t="s">
        <v>14</v>
      </c>
      <c r="F43" s="52" t="s">
        <v>14</v>
      </c>
      <c r="G43" s="52" t="s">
        <v>14</v>
      </c>
      <c r="H43" s="52" t="s">
        <v>14</v>
      </c>
    </row>
    <row r="44" spans="1:8" ht="15.75" customHeight="1" thickBot="1">
      <c r="A44" s="8" t="s">
        <v>43</v>
      </c>
      <c r="B44" s="3">
        <v>1191</v>
      </c>
      <c r="C44" s="52" t="str">
        <f>D44</f>
        <v>( )</v>
      </c>
      <c r="D44" s="53" t="str">
        <f t="shared" si="0"/>
        <v>( )</v>
      </c>
      <c r="E44" s="52" t="s">
        <v>19</v>
      </c>
      <c r="F44" s="52" t="s">
        <v>19</v>
      </c>
      <c r="G44" s="52" t="s">
        <v>14</v>
      </c>
      <c r="H44" s="52" t="s">
        <v>14</v>
      </c>
    </row>
    <row r="45" spans="1:8" ht="15.75" customHeight="1" thickBot="1">
      <c r="A45" s="6" t="s">
        <v>44</v>
      </c>
      <c r="B45" s="7">
        <v>1200</v>
      </c>
      <c r="C45" s="139">
        <f>C40</f>
        <v>-57.2</v>
      </c>
      <c r="D45" s="140">
        <f t="shared" si="0"/>
        <v>-11.1</v>
      </c>
      <c r="E45" s="54">
        <v>1.4</v>
      </c>
      <c r="F45" s="140">
        <f>Лист3!F79</f>
        <v>-11.1</v>
      </c>
      <c r="G45" s="53">
        <f>F45-E45</f>
        <v>-12.5</v>
      </c>
      <c r="H45" s="53">
        <v>-792.9</v>
      </c>
    </row>
    <row r="46" spans="1:8" ht="15.75" customHeight="1" thickBot="1">
      <c r="A46" s="8" t="s">
        <v>45</v>
      </c>
      <c r="B46" s="3">
        <v>1201</v>
      </c>
      <c r="C46" s="141" t="str">
        <f>D46</f>
        <v>-</v>
      </c>
      <c r="D46" s="142" t="str">
        <f t="shared" si="0"/>
        <v>-</v>
      </c>
      <c r="E46" s="141">
        <v>1.4</v>
      </c>
      <c r="F46" s="141" t="s">
        <v>14</v>
      </c>
      <c r="G46" s="52" t="s">
        <v>14</v>
      </c>
      <c r="H46" s="52" t="s">
        <v>14</v>
      </c>
    </row>
    <row r="47" spans="1:8" ht="15.75" customHeight="1" thickBot="1">
      <c r="A47" s="8" t="s">
        <v>46</v>
      </c>
      <c r="B47" s="3">
        <v>1202</v>
      </c>
      <c r="C47" s="146" t="s">
        <v>512</v>
      </c>
      <c r="D47" s="138" t="s">
        <v>513</v>
      </c>
      <c r="E47" s="141" t="s">
        <v>19</v>
      </c>
      <c r="F47" s="141" t="str">
        <f>D47</f>
        <v>(11,1)</v>
      </c>
      <c r="G47" s="52" t="s">
        <v>14</v>
      </c>
      <c r="H47" s="52" t="s">
        <v>14</v>
      </c>
    </row>
    <row r="48" spans="1:8" ht="15.75" customHeight="1" thickBot="1">
      <c r="A48" s="6" t="s">
        <v>47</v>
      </c>
      <c r="B48" s="3">
        <v>1210</v>
      </c>
      <c r="C48" s="74">
        <f>Лист3!C82</f>
        <v>72.3</v>
      </c>
      <c r="D48" s="56">
        <f t="shared" si="0"/>
        <v>185.3</v>
      </c>
      <c r="E48" s="56">
        <f>Лист3!E82</f>
        <v>267.3</v>
      </c>
      <c r="F48" s="56">
        <f>Лист3!F82</f>
        <v>185.3</v>
      </c>
      <c r="G48" s="53">
        <f>F48-E48</f>
        <v>-82</v>
      </c>
      <c r="H48" s="53">
        <f>F48/E48*100</f>
        <v>69.3228582117471</v>
      </c>
    </row>
    <row r="49" spans="1:8" ht="15.75" customHeight="1" thickBot="1">
      <c r="A49" s="6" t="s">
        <v>48</v>
      </c>
      <c r="B49" s="3">
        <v>1220</v>
      </c>
      <c r="C49" s="132">
        <v>129.5</v>
      </c>
      <c r="D49" s="56">
        <f t="shared" si="0"/>
        <v>196.39999999999998</v>
      </c>
      <c r="E49" s="56">
        <f>Лист3!E83</f>
        <v>263.9</v>
      </c>
      <c r="F49" s="56">
        <f>Лист3!F83</f>
        <v>196.39999999999998</v>
      </c>
      <c r="G49" s="53">
        <f>F49-E49</f>
        <v>-67.5</v>
      </c>
      <c r="H49" s="53">
        <f>F49/E49*100</f>
        <v>74.42212959454338</v>
      </c>
    </row>
    <row r="50" spans="1:8" ht="15.75" customHeight="1" thickBot="1">
      <c r="A50" s="8" t="s">
        <v>49</v>
      </c>
      <c r="B50" s="3">
        <v>1230</v>
      </c>
      <c r="C50" s="3"/>
      <c r="D50" s="53" t="str">
        <f t="shared" si="0"/>
        <v>-</v>
      </c>
      <c r="E50" s="52" t="s">
        <v>14</v>
      </c>
      <c r="F50" s="52" t="s">
        <v>14</v>
      </c>
      <c r="G50" s="52" t="s">
        <v>14</v>
      </c>
      <c r="H50" s="52" t="s">
        <v>14</v>
      </c>
    </row>
    <row r="51" spans="1:8" ht="15.75" customHeight="1" thickBot="1">
      <c r="A51" s="6" t="s">
        <v>50</v>
      </c>
      <c r="B51" s="3" t="s">
        <v>51</v>
      </c>
      <c r="C51" s="3"/>
      <c r="D51" s="53" t="str">
        <f t="shared" si="0"/>
        <v> </v>
      </c>
      <c r="E51" s="52" t="s">
        <v>51</v>
      </c>
      <c r="F51" s="52" t="s">
        <v>51</v>
      </c>
      <c r="G51" s="53" t="s">
        <v>14</v>
      </c>
      <c r="H51" s="53" t="s">
        <v>14</v>
      </c>
    </row>
    <row r="52" spans="1:8" ht="15.75" customHeight="1" thickBot="1">
      <c r="A52" s="8" t="s">
        <v>52</v>
      </c>
      <c r="B52" s="3">
        <v>1400</v>
      </c>
      <c r="C52" s="52">
        <f>C53+C54</f>
        <v>4</v>
      </c>
      <c r="D52" s="53">
        <f t="shared" si="0"/>
        <v>10.5</v>
      </c>
      <c r="E52" s="52">
        <f>Лист3!E94</f>
        <v>5</v>
      </c>
      <c r="F52" s="52">
        <f>Лист3!F94</f>
        <v>10.5</v>
      </c>
      <c r="G52" s="53">
        <f>F52-E52</f>
        <v>5.5</v>
      </c>
      <c r="H52" s="53">
        <f>F52/E52*100</f>
        <v>210</v>
      </c>
    </row>
    <row r="53" spans="1:8" ht="15.75" customHeight="1" thickBot="1">
      <c r="A53" s="8" t="s">
        <v>53</v>
      </c>
      <c r="B53" s="3">
        <v>1401</v>
      </c>
      <c r="C53" s="3">
        <f>Лист3!C95</f>
        <v>0.9</v>
      </c>
      <c r="D53" s="53">
        <f t="shared" si="0"/>
        <v>2.9</v>
      </c>
      <c r="E53" s="52">
        <f>Лист3!E95</f>
        <v>0</v>
      </c>
      <c r="F53" s="52">
        <f>Лист3!F95</f>
        <v>2.9</v>
      </c>
      <c r="G53" s="53">
        <f aca="true" t="shared" si="3" ref="G53:G59">F53-E53</f>
        <v>2.9</v>
      </c>
      <c r="H53" s="53">
        <v>0</v>
      </c>
    </row>
    <row r="54" spans="1:8" ht="15.75" customHeight="1" thickBot="1">
      <c r="A54" s="8" t="s">
        <v>54</v>
      </c>
      <c r="B54" s="3">
        <v>1402</v>
      </c>
      <c r="C54" s="3">
        <f>Лист3!C96</f>
        <v>3.1</v>
      </c>
      <c r="D54" s="53">
        <f t="shared" si="0"/>
        <v>7.6</v>
      </c>
      <c r="E54" s="52">
        <f>Лист3!E96</f>
        <v>5</v>
      </c>
      <c r="F54" s="52">
        <f>Лист3!F96</f>
        <v>7.6</v>
      </c>
      <c r="G54" s="53">
        <f t="shared" si="3"/>
        <v>2.5999999999999996</v>
      </c>
      <c r="H54" s="53">
        <f aca="true" t="shared" si="4" ref="H54:H59">F54/E54*100</f>
        <v>152</v>
      </c>
    </row>
    <row r="55" spans="1:8" ht="15.75" customHeight="1" thickBot="1">
      <c r="A55" s="8" t="s">
        <v>55</v>
      </c>
      <c r="B55" s="3">
        <v>1410</v>
      </c>
      <c r="C55" s="3">
        <v>101.1</v>
      </c>
      <c r="D55" s="53">
        <f t="shared" si="0"/>
        <v>150</v>
      </c>
      <c r="E55" s="52">
        <f>Лист3!E97</f>
        <v>210.5</v>
      </c>
      <c r="F55" s="52">
        <f>Лист3!F97</f>
        <v>150</v>
      </c>
      <c r="G55" s="53">
        <f t="shared" si="3"/>
        <v>-60.5</v>
      </c>
      <c r="H55" s="53">
        <f t="shared" si="4"/>
        <v>71.25890736342043</v>
      </c>
    </row>
    <row r="56" spans="1:8" ht="15.75" customHeight="1" thickBot="1">
      <c r="A56" s="8" t="s">
        <v>56</v>
      </c>
      <c r="B56" s="3">
        <v>1420</v>
      </c>
      <c r="C56" s="52">
        <v>22.2</v>
      </c>
      <c r="D56" s="53">
        <f t="shared" si="0"/>
        <v>31.3</v>
      </c>
      <c r="E56" s="52">
        <f>Лист3!E98</f>
        <v>46.2</v>
      </c>
      <c r="F56" s="52">
        <f>Лист3!F98</f>
        <v>31.3</v>
      </c>
      <c r="G56" s="53">
        <f t="shared" si="3"/>
        <v>-14.900000000000002</v>
      </c>
      <c r="H56" s="53">
        <f t="shared" si="4"/>
        <v>67.74891774891775</v>
      </c>
    </row>
    <row r="57" spans="1:8" ht="15.75" customHeight="1" thickBot="1">
      <c r="A57" s="8" t="s">
        <v>57</v>
      </c>
      <c r="B57" s="3">
        <v>1430</v>
      </c>
      <c r="C57" s="3">
        <f>Лист3!C99</f>
        <v>0.5</v>
      </c>
      <c r="D57" s="53">
        <f t="shared" si="0"/>
        <v>0</v>
      </c>
      <c r="E57" s="52">
        <f>Лист3!E99</f>
        <v>0.7</v>
      </c>
      <c r="F57" s="52">
        <f>Лист3!F99</f>
        <v>0</v>
      </c>
      <c r="G57" s="53">
        <f t="shared" si="3"/>
        <v>-0.7</v>
      </c>
      <c r="H57" s="53">
        <f t="shared" si="4"/>
        <v>0</v>
      </c>
    </row>
    <row r="58" spans="1:8" ht="15.75" customHeight="1" thickBot="1">
      <c r="A58" s="8" t="s">
        <v>58</v>
      </c>
      <c r="B58" s="3">
        <v>1440</v>
      </c>
      <c r="C58" s="3">
        <v>1.7</v>
      </c>
      <c r="D58" s="53">
        <f t="shared" si="0"/>
        <v>4.6</v>
      </c>
      <c r="E58" s="52">
        <f>Лист3!E100</f>
        <v>1.5</v>
      </c>
      <c r="F58" s="52">
        <f>Лист3!F100</f>
        <v>4.6</v>
      </c>
      <c r="G58" s="53">
        <f t="shared" si="3"/>
        <v>3.0999999999999996</v>
      </c>
      <c r="H58" s="53">
        <f t="shared" si="4"/>
        <v>306.66666666666663</v>
      </c>
    </row>
    <row r="59" spans="1:8" ht="15.75" customHeight="1" thickBot="1">
      <c r="A59" s="6" t="s">
        <v>59</v>
      </c>
      <c r="B59" s="7">
        <v>1450</v>
      </c>
      <c r="C59" s="51">
        <f>C52+C55+C56+C57+C58</f>
        <v>129.5</v>
      </c>
      <c r="D59" s="54">
        <f t="shared" si="0"/>
        <v>196.4</v>
      </c>
      <c r="E59" s="51">
        <f>Лист3!E101</f>
        <v>263.9</v>
      </c>
      <c r="F59" s="51">
        <f>Лист3!F101</f>
        <v>196.4</v>
      </c>
      <c r="G59" s="53">
        <f t="shared" si="3"/>
        <v>-67.49999999999997</v>
      </c>
      <c r="H59" s="53">
        <f t="shared" si="4"/>
        <v>74.42212959454339</v>
      </c>
    </row>
    <row r="60" spans="1:8" ht="15.75" customHeight="1" thickBot="1">
      <c r="A60" s="151" t="s">
        <v>60</v>
      </c>
      <c r="B60" s="152"/>
      <c r="C60" s="152"/>
      <c r="D60" s="152"/>
      <c r="E60" s="152"/>
      <c r="F60" s="152"/>
      <c r="G60" s="152"/>
      <c r="H60" s="153"/>
    </row>
    <row r="61" spans="1:8" ht="15.75" customHeight="1" thickBot="1">
      <c r="A61" s="154" t="s">
        <v>61</v>
      </c>
      <c r="B61" s="155"/>
      <c r="C61" s="155"/>
      <c r="D61" s="155"/>
      <c r="E61" s="155"/>
      <c r="F61" s="155"/>
      <c r="G61" s="155"/>
      <c r="H61" s="156"/>
    </row>
    <row r="62" spans="1:8" ht="15.75" customHeight="1" thickBot="1">
      <c r="A62" s="8" t="s">
        <v>62</v>
      </c>
      <c r="B62" s="3">
        <v>2000</v>
      </c>
      <c r="C62" s="3">
        <f>Лист4!C11</f>
        <v>-58.8</v>
      </c>
      <c r="D62" s="52">
        <f>F62</f>
        <v>3.3</v>
      </c>
      <c r="E62" s="52">
        <v>0</v>
      </c>
      <c r="F62" s="52">
        <f>Лист4!F11</f>
        <v>3.3</v>
      </c>
      <c r="G62" s="53">
        <f>F62-E62</f>
        <v>3.3</v>
      </c>
      <c r="H62" s="53">
        <v>0</v>
      </c>
    </row>
    <row r="63" spans="1:8" ht="15.75" customHeight="1" thickBot="1">
      <c r="A63" s="8" t="s">
        <v>44</v>
      </c>
      <c r="B63" s="3">
        <v>1200</v>
      </c>
      <c r="C63" s="3">
        <f>Лист4!C10</f>
        <v>-57.2</v>
      </c>
      <c r="D63" s="52">
        <f aca="true" t="shared" si="5" ref="D63:D73">F63</f>
        <v>-11.1</v>
      </c>
      <c r="E63" s="52">
        <f>Лист4!E10</f>
        <v>1.4</v>
      </c>
      <c r="F63" s="52">
        <f>Лист4!F10</f>
        <v>-11.1</v>
      </c>
      <c r="G63" s="53">
        <f>F63-E63</f>
        <v>-12.5</v>
      </c>
      <c r="H63" s="53">
        <v>-792.9</v>
      </c>
    </row>
    <row r="64" spans="1:8" ht="15.75" customHeight="1" thickBot="1">
      <c r="A64" s="8" t="s">
        <v>63</v>
      </c>
      <c r="B64" s="3">
        <v>2010</v>
      </c>
      <c r="C64" s="57" t="str">
        <f>D64</f>
        <v>-</v>
      </c>
      <c r="D64" s="57" t="str">
        <f t="shared" si="5"/>
        <v>-</v>
      </c>
      <c r="E64" s="57" t="s">
        <v>14</v>
      </c>
      <c r="F64" s="57" t="s">
        <v>14</v>
      </c>
      <c r="G64" s="52" t="s">
        <v>14</v>
      </c>
      <c r="H64" s="52" t="s">
        <v>14</v>
      </c>
    </row>
    <row r="65" spans="1:8" ht="15.75" customHeight="1" thickBot="1">
      <c r="A65" s="8" t="s">
        <v>64</v>
      </c>
      <c r="B65" s="3">
        <v>2011</v>
      </c>
      <c r="C65" s="76" t="str">
        <f aca="true" t="shared" si="6" ref="C65:C72">D65</f>
        <v>( )</v>
      </c>
      <c r="D65" s="52" t="str">
        <f t="shared" si="5"/>
        <v>( )</v>
      </c>
      <c r="E65" s="52" t="s">
        <v>19</v>
      </c>
      <c r="F65" s="52" t="s">
        <v>19</v>
      </c>
      <c r="G65" s="52" t="s">
        <v>14</v>
      </c>
      <c r="H65" s="52" t="s">
        <v>14</v>
      </c>
    </row>
    <row r="66" spans="1:8" ht="15.75" customHeight="1" thickBot="1">
      <c r="A66" s="8" t="s">
        <v>65</v>
      </c>
      <c r="B66" s="3">
        <v>2012</v>
      </c>
      <c r="C66" s="76" t="str">
        <f t="shared" si="6"/>
        <v>( )</v>
      </c>
      <c r="D66" s="52" t="str">
        <f t="shared" si="5"/>
        <v>( )</v>
      </c>
      <c r="E66" s="52" t="s">
        <v>19</v>
      </c>
      <c r="F66" s="52" t="s">
        <v>19</v>
      </c>
      <c r="G66" s="52" t="s">
        <v>14</v>
      </c>
      <c r="H66" s="52" t="s">
        <v>14</v>
      </c>
    </row>
    <row r="67" spans="1:8" ht="15.75" customHeight="1" thickBot="1">
      <c r="A67" s="8" t="s">
        <v>66</v>
      </c>
      <c r="B67" s="3" t="s">
        <v>67</v>
      </c>
      <c r="C67" s="76" t="str">
        <f t="shared" si="6"/>
        <v>( )</v>
      </c>
      <c r="D67" s="52" t="str">
        <f t="shared" si="5"/>
        <v>( )</v>
      </c>
      <c r="E67" s="52" t="s">
        <v>19</v>
      </c>
      <c r="F67" s="52" t="s">
        <v>19</v>
      </c>
      <c r="G67" s="52" t="s">
        <v>14</v>
      </c>
      <c r="H67" s="52" t="s">
        <v>14</v>
      </c>
    </row>
    <row r="68" spans="1:8" ht="15.75" customHeight="1" thickBot="1">
      <c r="A68" s="8" t="s">
        <v>68</v>
      </c>
      <c r="B68" s="3">
        <v>2020</v>
      </c>
      <c r="C68" s="76" t="str">
        <f t="shared" si="6"/>
        <v>-</v>
      </c>
      <c r="D68" s="52" t="str">
        <f t="shared" si="5"/>
        <v>-</v>
      </c>
      <c r="E68" s="52" t="s">
        <v>14</v>
      </c>
      <c r="F68" s="52" t="s">
        <v>14</v>
      </c>
      <c r="G68" s="52" t="s">
        <v>14</v>
      </c>
      <c r="H68" s="52" t="s">
        <v>14</v>
      </c>
    </row>
    <row r="69" spans="1:8" ht="15.75" customHeight="1" thickBot="1">
      <c r="A69" s="8" t="s">
        <v>69</v>
      </c>
      <c r="B69" s="3">
        <v>2030</v>
      </c>
      <c r="C69" s="76" t="str">
        <f t="shared" si="6"/>
        <v>( )</v>
      </c>
      <c r="D69" s="52" t="str">
        <f t="shared" si="5"/>
        <v>( )</v>
      </c>
      <c r="E69" s="52" t="s">
        <v>19</v>
      </c>
      <c r="F69" s="52" t="s">
        <v>19</v>
      </c>
      <c r="G69" s="52" t="s">
        <v>14</v>
      </c>
      <c r="H69" s="52" t="s">
        <v>14</v>
      </c>
    </row>
    <row r="70" spans="1:8" ht="15.75" customHeight="1" thickBot="1">
      <c r="A70" s="8" t="s">
        <v>70</v>
      </c>
      <c r="B70" s="3">
        <v>2040</v>
      </c>
      <c r="C70" s="76" t="str">
        <f t="shared" si="6"/>
        <v>( )</v>
      </c>
      <c r="D70" s="52" t="str">
        <f t="shared" si="5"/>
        <v>( )</v>
      </c>
      <c r="E70" s="52" t="s">
        <v>19</v>
      </c>
      <c r="F70" s="52" t="s">
        <v>19</v>
      </c>
      <c r="G70" s="52" t="s">
        <v>14</v>
      </c>
      <c r="H70" s="52" t="s">
        <v>14</v>
      </c>
    </row>
    <row r="71" spans="1:8" ht="15.75" customHeight="1" thickBot="1">
      <c r="A71" s="8" t="s">
        <v>71</v>
      </c>
      <c r="B71" s="3">
        <v>2050</v>
      </c>
      <c r="C71" s="76" t="str">
        <f t="shared" si="6"/>
        <v>( )</v>
      </c>
      <c r="D71" s="52" t="str">
        <f t="shared" si="5"/>
        <v>( )</v>
      </c>
      <c r="E71" s="52" t="s">
        <v>19</v>
      </c>
      <c r="F71" s="52" t="s">
        <v>19</v>
      </c>
      <c r="G71" s="52" t="s">
        <v>14</v>
      </c>
      <c r="H71" s="52" t="s">
        <v>14</v>
      </c>
    </row>
    <row r="72" spans="1:8" ht="15.75" customHeight="1" thickBot="1">
      <c r="A72" s="8" t="s">
        <v>72</v>
      </c>
      <c r="B72" s="3">
        <v>2060</v>
      </c>
      <c r="C72" s="76" t="str">
        <f t="shared" si="6"/>
        <v>( )</v>
      </c>
      <c r="D72" s="52" t="str">
        <f t="shared" si="5"/>
        <v>( )</v>
      </c>
      <c r="E72" s="52" t="s">
        <v>19</v>
      </c>
      <c r="F72" s="52" t="s">
        <v>19</v>
      </c>
      <c r="G72" s="52" t="s">
        <v>14</v>
      </c>
      <c r="H72" s="52" t="s">
        <v>14</v>
      </c>
    </row>
    <row r="73" spans="1:8" ht="15.75" customHeight="1" thickBot="1">
      <c r="A73" s="8" t="s">
        <v>73</v>
      </c>
      <c r="B73" s="3">
        <v>2070</v>
      </c>
      <c r="C73" s="75">
        <f>Лист4!C22</f>
        <v>-116</v>
      </c>
      <c r="D73" s="51">
        <f t="shared" si="5"/>
        <v>-7.8</v>
      </c>
      <c r="E73" s="51">
        <v>0</v>
      </c>
      <c r="F73" s="51">
        <f>Лист4!F22</f>
        <v>-7.8</v>
      </c>
      <c r="G73" s="52">
        <f>F73+E73</f>
        <v>-7.8</v>
      </c>
      <c r="H73" s="52" t="s">
        <v>14</v>
      </c>
    </row>
    <row r="74" spans="1:8" ht="15.75" customHeight="1" thickBot="1">
      <c r="A74" s="154" t="s">
        <v>74</v>
      </c>
      <c r="B74" s="155"/>
      <c r="C74" s="155"/>
      <c r="D74" s="155"/>
      <c r="E74" s="155"/>
      <c r="F74" s="155"/>
      <c r="G74" s="155"/>
      <c r="H74" s="156"/>
    </row>
    <row r="75" spans="1:8" ht="33.75" customHeight="1" thickBot="1">
      <c r="A75" s="6" t="s">
        <v>75</v>
      </c>
      <c r="B75" s="7">
        <v>2110</v>
      </c>
      <c r="C75" s="7">
        <f>Лист4!C24</f>
        <v>2.8</v>
      </c>
      <c r="D75" s="53">
        <f>F75</f>
        <v>13.5</v>
      </c>
      <c r="E75" s="53">
        <f>Лист4!E24</f>
        <v>5.1</v>
      </c>
      <c r="F75" s="53">
        <f>Лист4!D24</f>
        <v>13.5</v>
      </c>
      <c r="G75" s="53">
        <f>Лист4!G24</f>
        <v>8.4</v>
      </c>
      <c r="H75" s="53">
        <f>Лист4!H24</f>
        <v>264.7058823529412</v>
      </c>
    </row>
    <row r="76" spans="1:8" ht="15.75" customHeight="1" thickBot="1">
      <c r="A76" s="8" t="s">
        <v>76</v>
      </c>
      <c r="B76" s="3">
        <v>2111</v>
      </c>
      <c r="C76" s="7">
        <f>Лист4!C25</f>
        <v>1.3</v>
      </c>
      <c r="D76" s="53">
        <f>F76</f>
        <v>11.2</v>
      </c>
      <c r="E76" s="52">
        <v>2</v>
      </c>
      <c r="F76" s="53">
        <f>Лист4!D25</f>
        <v>11.2</v>
      </c>
      <c r="G76" s="53">
        <f>F76-E76</f>
        <v>9.2</v>
      </c>
      <c r="H76" s="53">
        <f>Лист4!H25</f>
        <v>560</v>
      </c>
    </row>
    <row r="77" spans="1:8" ht="15.75" customHeight="1" thickBot="1">
      <c r="A77" s="8" t="s">
        <v>77</v>
      </c>
      <c r="B77" s="3">
        <v>2112</v>
      </c>
      <c r="C77" s="52" t="str">
        <f aca="true" t="shared" si="7" ref="C77:C82">D77</f>
        <v>-</v>
      </c>
      <c r="D77" s="53" t="str">
        <f aca="true" t="shared" si="8" ref="D77:D88">F77</f>
        <v>-</v>
      </c>
      <c r="E77" s="52" t="s">
        <v>14</v>
      </c>
      <c r="F77" s="52" t="s">
        <v>14</v>
      </c>
      <c r="G77" s="52" t="s">
        <v>14</v>
      </c>
      <c r="H77" s="52" t="s">
        <v>14</v>
      </c>
    </row>
    <row r="78" spans="1:8" ht="15.75" customHeight="1" thickBot="1">
      <c r="A78" s="8" t="s">
        <v>78</v>
      </c>
      <c r="B78" s="3">
        <v>2113</v>
      </c>
      <c r="C78" s="52" t="str">
        <f t="shared" si="7"/>
        <v>( )</v>
      </c>
      <c r="D78" s="53" t="str">
        <f t="shared" si="8"/>
        <v>( )</v>
      </c>
      <c r="E78" s="52" t="s">
        <v>19</v>
      </c>
      <c r="F78" s="52" t="s">
        <v>19</v>
      </c>
      <c r="G78" s="52" t="s">
        <v>14</v>
      </c>
      <c r="H78" s="52" t="s">
        <v>14</v>
      </c>
    </row>
    <row r="79" spans="1:8" ht="15.75" customHeight="1" thickBot="1">
      <c r="A79" s="8" t="s">
        <v>79</v>
      </c>
      <c r="B79" s="3">
        <v>2114</v>
      </c>
      <c r="C79" s="52" t="str">
        <f t="shared" si="7"/>
        <v>-</v>
      </c>
      <c r="D79" s="53" t="str">
        <f t="shared" si="8"/>
        <v>-</v>
      </c>
      <c r="E79" s="52" t="s">
        <v>14</v>
      </c>
      <c r="F79" s="52" t="s">
        <v>14</v>
      </c>
      <c r="G79" s="52" t="s">
        <v>14</v>
      </c>
      <c r="H79" s="52" t="s">
        <v>14</v>
      </c>
    </row>
    <row r="80" spans="1:8" ht="31.5" customHeight="1" thickBot="1">
      <c r="A80" s="8" t="s">
        <v>80</v>
      </c>
      <c r="B80" s="3">
        <v>2115</v>
      </c>
      <c r="C80" s="52" t="str">
        <f t="shared" si="7"/>
        <v>-</v>
      </c>
      <c r="D80" s="53" t="str">
        <f t="shared" si="8"/>
        <v>-</v>
      </c>
      <c r="E80" s="52" t="s">
        <v>14</v>
      </c>
      <c r="F80" s="52" t="s">
        <v>14</v>
      </c>
      <c r="G80" s="52" t="s">
        <v>14</v>
      </c>
      <c r="H80" s="52" t="s">
        <v>14</v>
      </c>
    </row>
    <row r="81" spans="1:8" ht="15.75" customHeight="1" thickBot="1">
      <c r="A81" s="8" t="s">
        <v>81</v>
      </c>
      <c r="B81" s="3">
        <v>2116</v>
      </c>
      <c r="C81" s="52" t="str">
        <f t="shared" si="7"/>
        <v>-</v>
      </c>
      <c r="D81" s="53" t="str">
        <f t="shared" si="8"/>
        <v>-</v>
      </c>
      <c r="E81" s="52" t="s">
        <v>14</v>
      </c>
      <c r="F81" s="52" t="s">
        <v>14</v>
      </c>
      <c r="G81" s="52" t="s">
        <v>14</v>
      </c>
      <c r="H81" s="52" t="s">
        <v>14</v>
      </c>
    </row>
    <row r="82" spans="1:8" ht="15.75" customHeight="1" thickBot="1">
      <c r="A82" s="8" t="s">
        <v>82</v>
      </c>
      <c r="B82" s="3">
        <v>2117</v>
      </c>
      <c r="C82" s="52" t="str">
        <f t="shared" si="7"/>
        <v>-</v>
      </c>
      <c r="D82" s="85" t="str">
        <f t="shared" si="8"/>
        <v>-</v>
      </c>
      <c r="E82" s="52" t="s">
        <v>14</v>
      </c>
      <c r="F82" s="52" t="s">
        <v>14</v>
      </c>
      <c r="G82" s="52" t="s">
        <v>14</v>
      </c>
      <c r="H82" s="52" t="s">
        <v>14</v>
      </c>
    </row>
    <row r="83" spans="1:8" ht="33" customHeight="1" thickBot="1">
      <c r="A83" s="6" t="s">
        <v>83</v>
      </c>
      <c r="B83" s="7">
        <v>2120</v>
      </c>
      <c r="C83" s="81">
        <f>Лист4!C34</f>
        <v>18.2</v>
      </c>
      <c r="D83" s="87">
        <f t="shared" si="8"/>
        <v>27</v>
      </c>
      <c r="E83" s="53">
        <f>Лист4!E34</f>
        <v>37.9</v>
      </c>
      <c r="F83" s="53">
        <f>Лист4!F34</f>
        <v>27</v>
      </c>
      <c r="G83" s="53">
        <f>Лист4!G34</f>
        <v>-10.899999999999999</v>
      </c>
      <c r="H83" s="53">
        <f>Лист4!H34</f>
        <v>71.2401055408971</v>
      </c>
    </row>
    <row r="84" spans="1:8" ht="15.75" customHeight="1">
      <c r="A84" s="10" t="s">
        <v>84</v>
      </c>
      <c r="B84" s="164">
        <v>2130</v>
      </c>
      <c r="C84" s="88">
        <f>Лист4!C39</f>
        <v>22.2</v>
      </c>
      <c r="D84" s="86">
        <f t="shared" si="8"/>
        <v>31.3</v>
      </c>
      <c r="E84" s="159">
        <f>E87</f>
        <v>46.2</v>
      </c>
      <c r="F84" s="157">
        <f>F87</f>
        <v>31.3</v>
      </c>
      <c r="G84" s="157">
        <f>Лист4!G39</f>
        <v>-14.900000000000002</v>
      </c>
      <c r="H84" s="157">
        <f>Лист4!H39</f>
        <v>67.74891774891775</v>
      </c>
    </row>
    <row r="85" spans="1:8" ht="15.75" customHeight="1" thickBot="1">
      <c r="A85" s="6" t="s">
        <v>85</v>
      </c>
      <c r="B85" s="165"/>
      <c r="C85" s="67"/>
      <c r="D85" s="89"/>
      <c r="E85" s="160"/>
      <c r="F85" s="158"/>
      <c r="G85" s="158"/>
      <c r="H85" s="158"/>
    </row>
    <row r="86" spans="1:8" ht="15.75" customHeight="1" thickBot="1">
      <c r="A86" s="8" t="s">
        <v>86</v>
      </c>
      <c r="B86" s="3">
        <v>2131</v>
      </c>
      <c r="C86" s="3"/>
      <c r="D86" s="53" t="str">
        <f t="shared" si="8"/>
        <v>-</v>
      </c>
      <c r="E86" s="52" t="s">
        <v>14</v>
      </c>
      <c r="F86" s="52" t="s">
        <v>14</v>
      </c>
      <c r="G86" s="52" t="s">
        <v>14</v>
      </c>
      <c r="H86" s="52" t="s">
        <v>14</v>
      </c>
    </row>
    <row r="87" spans="1:8" ht="30.75" customHeight="1" thickBot="1">
      <c r="A87" s="8" t="s">
        <v>87</v>
      </c>
      <c r="B87" s="3">
        <v>2133</v>
      </c>
      <c r="C87" s="7">
        <v>22.2</v>
      </c>
      <c r="D87" s="53">
        <f t="shared" si="8"/>
        <v>31.3</v>
      </c>
      <c r="E87" s="53">
        <f>Лист4!E42</f>
        <v>46.2</v>
      </c>
      <c r="F87" s="53">
        <f>Лист4!F42</f>
        <v>31.3</v>
      </c>
      <c r="G87" s="53">
        <f>F87-E87</f>
        <v>-14.900000000000002</v>
      </c>
      <c r="H87" s="53">
        <f>F87/E87*100</f>
        <v>67.74891774891775</v>
      </c>
    </row>
    <row r="88" spans="1:8" ht="15.75" customHeight="1" thickBot="1">
      <c r="A88" s="6" t="s">
        <v>88</v>
      </c>
      <c r="B88" s="7">
        <v>2200</v>
      </c>
      <c r="C88" s="7">
        <f>Лист4!C47</f>
        <v>43.2</v>
      </c>
      <c r="D88" s="53">
        <f t="shared" si="8"/>
        <v>71.8</v>
      </c>
      <c r="E88" s="53">
        <f>Лист4!E47</f>
        <v>89.2</v>
      </c>
      <c r="F88" s="53">
        <f>Лист4!F47</f>
        <v>71.8</v>
      </c>
      <c r="G88" s="53">
        <f>F88-E88</f>
        <v>-17.400000000000006</v>
      </c>
      <c r="H88" s="53">
        <f>F88/E88*100</f>
        <v>80.49327354260089</v>
      </c>
    </row>
    <row r="89" spans="1:8" ht="15.75" customHeight="1" thickBot="1">
      <c r="A89" s="151" t="s">
        <v>89</v>
      </c>
      <c r="B89" s="152"/>
      <c r="C89" s="152"/>
      <c r="D89" s="152"/>
      <c r="E89" s="152"/>
      <c r="F89" s="152"/>
      <c r="G89" s="152"/>
      <c r="H89" s="153"/>
    </row>
    <row r="90" spans="1:8" ht="15.75" customHeight="1" thickBot="1">
      <c r="A90" s="6" t="s">
        <v>90</v>
      </c>
      <c r="B90" s="7">
        <v>3405</v>
      </c>
      <c r="C90" s="53">
        <f>Лист5!C80</f>
        <v>4</v>
      </c>
      <c r="D90" s="53">
        <f>F90</f>
        <v>80</v>
      </c>
      <c r="E90" s="53">
        <f>Лист5!E80</f>
        <v>55</v>
      </c>
      <c r="F90" s="53">
        <f>Лист5!F80</f>
        <v>80</v>
      </c>
      <c r="G90" s="53">
        <f>F90-E90</f>
        <v>25</v>
      </c>
      <c r="H90" s="53">
        <f>F90/E90*100</f>
        <v>145.45454545454547</v>
      </c>
    </row>
    <row r="91" spans="1:8" ht="15.75" customHeight="1" thickBot="1">
      <c r="A91" s="8" t="s">
        <v>91</v>
      </c>
      <c r="B91" s="3">
        <v>3030</v>
      </c>
      <c r="C91" s="3"/>
      <c r="D91" s="53" t="str">
        <f aca="true" t="shared" si="9" ref="D91:D96">F91</f>
        <v>-</v>
      </c>
      <c r="E91" s="52" t="s">
        <v>14</v>
      </c>
      <c r="F91" s="52" t="s">
        <v>14</v>
      </c>
      <c r="G91" s="52" t="s">
        <v>14</v>
      </c>
      <c r="H91" s="52" t="s">
        <v>14</v>
      </c>
    </row>
    <row r="92" spans="1:8" ht="15.75" customHeight="1" thickBot="1">
      <c r="A92" s="8" t="s">
        <v>92</v>
      </c>
      <c r="B92" s="3">
        <v>3195</v>
      </c>
      <c r="C92" s="52">
        <v>-4</v>
      </c>
      <c r="D92" s="53">
        <f t="shared" si="9"/>
        <v>51.80000000000004</v>
      </c>
      <c r="E92" s="59">
        <v>2.1</v>
      </c>
      <c r="F92" s="53">
        <f>Лист5!F40</f>
        <v>51.80000000000004</v>
      </c>
      <c r="G92" s="53">
        <f>F92-E92</f>
        <v>49.70000000000004</v>
      </c>
      <c r="H92" s="52">
        <v>2466.7</v>
      </c>
    </row>
    <row r="93" spans="1:8" ht="15.75" customHeight="1" thickBot="1">
      <c r="A93" s="8" t="s">
        <v>93</v>
      </c>
      <c r="B93" s="3">
        <v>3295</v>
      </c>
      <c r="C93" s="52"/>
      <c r="D93" s="53" t="str">
        <f t="shared" si="9"/>
        <v>-</v>
      </c>
      <c r="E93" s="52" t="s">
        <v>14</v>
      </c>
      <c r="F93" s="52" t="s">
        <v>14</v>
      </c>
      <c r="G93" s="52" t="s">
        <v>14</v>
      </c>
      <c r="H93" s="52" t="s">
        <v>14</v>
      </c>
    </row>
    <row r="94" spans="1:8" ht="15.75" customHeight="1" thickBot="1">
      <c r="A94" s="8" t="s">
        <v>94</v>
      </c>
      <c r="B94" s="3">
        <v>3395</v>
      </c>
      <c r="C94" s="52"/>
      <c r="D94" s="53" t="str">
        <f t="shared" si="9"/>
        <v>-</v>
      </c>
      <c r="E94" s="52" t="s">
        <v>14</v>
      </c>
      <c r="F94" s="52" t="s">
        <v>14</v>
      </c>
      <c r="G94" s="52" t="s">
        <v>14</v>
      </c>
      <c r="H94" s="52" t="s">
        <v>14</v>
      </c>
    </row>
    <row r="95" spans="1:8" ht="15.75" customHeight="1" thickBot="1">
      <c r="A95" s="8" t="s">
        <v>95</v>
      </c>
      <c r="B95" s="3">
        <v>3410</v>
      </c>
      <c r="C95" s="52"/>
      <c r="D95" s="53" t="str">
        <f t="shared" si="9"/>
        <v>-</v>
      </c>
      <c r="E95" s="52" t="s">
        <v>14</v>
      </c>
      <c r="F95" s="52" t="s">
        <v>14</v>
      </c>
      <c r="G95" s="52" t="s">
        <v>14</v>
      </c>
      <c r="H95" s="52" t="s">
        <v>14</v>
      </c>
    </row>
    <row r="96" spans="1:8" ht="15.75" customHeight="1" thickBot="1">
      <c r="A96" s="6" t="s">
        <v>96</v>
      </c>
      <c r="B96" s="7">
        <v>3415</v>
      </c>
      <c r="C96" s="54">
        <v>0</v>
      </c>
      <c r="D96" s="54">
        <f t="shared" si="9"/>
        <v>131.80000000000004</v>
      </c>
      <c r="E96" s="54">
        <f>Лист5!E82</f>
        <v>57.1</v>
      </c>
      <c r="F96" s="54">
        <f>Лист5!F82</f>
        <v>131.80000000000004</v>
      </c>
      <c r="G96" s="53">
        <f>F96-E96</f>
        <v>74.70000000000005</v>
      </c>
      <c r="H96" s="53">
        <f>F96/E96*100</f>
        <v>230.82311733800358</v>
      </c>
    </row>
    <row r="97" spans="1:8" ht="15.75" customHeight="1" thickBot="1">
      <c r="A97" s="151" t="s">
        <v>97</v>
      </c>
      <c r="B97" s="152"/>
      <c r="C97" s="171"/>
      <c r="D97" s="152"/>
      <c r="E97" s="152"/>
      <c r="F97" s="152"/>
      <c r="G97" s="152"/>
      <c r="H97" s="153"/>
    </row>
    <row r="98" spans="1:8" ht="15.75" customHeight="1" thickBot="1">
      <c r="A98" s="6" t="s">
        <v>98</v>
      </c>
      <c r="B98" s="81">
        <v>4000</v>
      </c>
      <c r="C98" s="100">
        <v>10.9</v>
      </c>
      <c r="D98" s="54">
        <f>F98</f>
        <v>0</v>
      </c>
      <c r="E98" s="54">
        <v>59</v>
      </c>
      <c r="F98" s="54">
        <v>0</v>
      </c>
      <c r="G98" s="53">
        <v>-59</v>
      </c>
      <c r="H98" s="53" t="s">
        <v>14</v>
      </c>
    </row>
    <row r="99" spans="1:8" ht="15.75" customHeight="1" thickBot="1">
      <c r="A99" s="8" t="s">
        <v>99</v>
      </c>
      <c r="B99" s="3">
        <v>4010</v>
      </c>
      <c r="C99" s="53" t="str">
        <f>D99</f>
        <v>-</v>
      </c>
      <c r="D99" s="73" t="str">
        <f aca="true" t="shared" si="10" ref="D99:D109">F99</f>
        <v>-</v>
      </c>
      <c r="E99" s="52" t="s">
        <v>14</v>
      </c>
      <c r="F99" s="52" t="s">
        <v>14</v>
      </c>
      <c r="G99" s="52" t="s">
        <v>14</v>
      </c>
      <c r="H99" s="52" t="s">
        <v>14</v>
      </c>
    </row>
    <row r="100" spans="1:8" ht="15.75" customHeight="1" thickBot="1">
      <c r="A100" s="8" t="s">
        <v>100</v>
      </c>
      <c r="B100" s="3">
        <v>4020</v>
      </c>
      <c r="C100" s="53">
        <v>8</v>
      </c>
      <c r="D100" s="73">
        <f t="shared" si="10"/>
        <v>0</v>
      </c>
      <c r="E100" s="53">
        <v>55</v>
      </c>
      <c r="F100" s="53">
        <v>0</v>
      </c>
      <c r="G100" s="52">
        <v>-55</v>
      </c>
      <c r="H100" s="52" t="s">
        <v>14</v>
      </c>
    </row>
    <row r="101" spans="1:8" ht="15.75" customHeight="1" thickBot="1">
      <c r="A101" s="8" t="s">
        <v>101</v>
      </c>
      <c r="B101" s="3">
        <v>4030</v>
      </c>
      <c r="C101" s="7">
        <v>2.9</v>
      </c>
      <c r="D101" s="73">
        <f t="shared" si="10"/>
        <v>0</v>
      </c>
      <c r="E101" s="53">
        <v>4</v>
      </c>
      <c r="F101" s="53">
        <v>0</v>
      </c>
      <c r="G101" s="52">
        <v>-4</v>
      </c>
      <c r="H101" s="52" t="s">
        <v>14</v>
      </c>
    </row>
    <row r="102" spans="1:8" ht="15.75" customHeight="1" thickBot="1">
      <c r="A102" s="8" t="s">
        <v>102</v>
      </c>
      <c r="B102" s="3">
        <v>4040</v>
      </c>
      <c r="C102" s="52" t="str">
        <f>D102</f>
        <v>-</v>
      </c>
      <c r="D102" s="73" t="str">
        <f t="shared" si="10"/>
        <v>-</v>
      </c>
      <c r="E102" s="52" t="s">
        <v>14</v>
      </c>
      <c r="F102" s="52" t="s">
        <v>14</v>
      </c>
      <c r="G102" s="52" t="s">
        <v>14</v>
      </c>
      <c r="H102" s="52" t="s">
        <v>14</v>
      </c>
    </row>
    <row r="103" spans="1:8" ht="15.75" customHeight="1" thickBot="1">
      <c r="A103" s="8" t="s">
        <v>103</v>
      </c>
      <c r="B103" s="3">
        <v>4050</v>
      </c>
      <c r="C103" s="52" t="str">
        <f>D103</f>
        <v>-</v>
      </c>
      <c r="D103" s="73" t="str">
        <f t="shared" si="10"/>
        <v>-</v>
      </c>
      <c r="E103" s="52" t="s">
        <v>14</v>
      </c>
      <c r="F103" s="52" t="s">
        <v>14</v>
      </c>
      <c r="G103" s="52" t="s">
        <v>14</v>
      </c>
      <c r="H103" s="52" t="s">
        <v>14</v>
      </c>
    </row>
    <row r="104" spans="1:8" ht="15.75" customHeight="1" thickBot="1">
      <c r="A104" s="8" t="s">
        <v>104</v>
      </c>
      <c r="B104" s="3">
        <v>4060</v>
      </c>
      <c r="C104" s="52" t="str">
        <f>D104</f>
        <v>-</v>
      </c>
      <c r="D104" s="73" t="str">
        <f t="shared" si="10"/>
        <v>-</v>
      </c>
      <c r="E104" s="52" t="s">
        <v>14</v>
      </c>
      <c r="F104" s="52" t="s">
        <v>14</v>
      </c>
      <c r="G104" s="52" t="s">
        <v>14</v>
      </c>
      <c r="H104" s="52" t="s">
        <v>14</v>
      </c>
    </row>
    <row r="105" spans="1:8" ht="15.75" customHeight="1" thickBot="1">
      <c r="A105" s="6" t="s">
        <v>105</v>
      </c>
      <c r="B105" s="7">
        <v>4000</v>
      </c>
      <c r="C105" s="51">
        <v>10.9</v>
      </c>
      <c r="D105" s="54">
        <v>0</v>
      </c>
      <c r="E105" s="54">
        <v>59</v>
      </c>
      <c r="F105" s="54">
        <v>0</v>
      </c>
      <c r="G105" s="53">
        <v>-59</v>
      </c>
      <c r="H105" s="53" t="s">
        <v>14</v>
      </c>
    </row>
    <row r="106" spans="1:8" ht="15.75" customHeight="1" thickBot="1">
      <c r="A106" s="8" t="s">
        <v>106</v>
      </c>
      <c r="B106" s="3" t="s">
        <v>107</v>
      </c>
      <c r="C106" s="52" t="str">
        <f>D106</f>
        <v>-</v>
      </c>
      <c r="D106" s="73" t="str">
        <f t="shared" si="10"/>
        <v>-</v>
      </c>
      <c r="E106" s="52" t="s">
        <v>14</v>
      </c>
      <c r="F106" s="52" t="s">
        <v>14</v>
      </c>
      <c r="G106" s="52" t="s">
        <v>14</v>
      </c>
      <c r="H106" s="52" t="s">
        <v>14</v>
      </c>
    </row>
    <row r="107" spans="1:8" ht="15.75" customHeight="1" thickBot="1">
      <c r="A107" s="8" t="s">
        <v>108</v>
      </c>
      <c r="B107" s="3" t="s">
        <v>109</v>
      </c>
      <c r="C107" s="52" t="str">
        <f>D107</f>
        <v>-</v>
      </c>
      <c r="D107" s="73" t="str">
        <f t="shared" si="10"/>
        <v>-</v>
      </c>
      <c r="E107" s="52" t="s">
        <v>14</v>
      </c>
      <c r="F107" s="52" t="s">
        <v>14</v>
      </c>
      <c r="G107" s="52" t="s">
        <v>14</v>
      </c>
      <c r="H107" s="52" t="s">
        <v>14</v>
      </c>
    </row>
    <row r="108" spans="1:8" ht="15.75" customHeight="1" thickBot="1">
      <c r="A108" s="8" t="s">
        <v>110</v>
      </c>
      <c r="B108" s="3" t="s">
        <v>111</v>
      </c>
      <c r="C108" s="52">
        <v>10.9</v>
      </c>
      <c r="D108" s="73">
        <v>0</v>
      </c>
      <c r="E108" s="52">
        <v>59</v>
      </c>
      <c r="F108" s="52">
        <v>0</v>
      </c>
      <c r="G108" s="52">
        <v>-59</v>
      </c>
      <c r="H108" s="52" t="s">
        <v>14</v>
      </c>
    </row>
    <row r="109" spans="1:8" ht="15.75" customHeight="1" thickBot="1">
      <c r="A109" s="8" t="s">
        <v>112</v>
      </c>
      <c r="B109" s="3" t="s">
        <v>113</v>
      </c>
      <c r="C109" s="52" t="str">
        <f>D109</f>
        <v>-</v>
      </c>
      <c r="D109" s="73" t="str">
        <f t="shared" si="10"/>
        <v>-</v>
      </c>
      <c r="E109" s="52" t="s">
        <v>14</v>
      </c>
      <c r="F109" s="52" t="s">
        <v>14</v>
      </c>
      <c r="G109" s="52" t="s">
        <v>14</v>
      </c>
      <c r="H109" s="52" t="s">
        <v>14</v>
      </c>
    </row>
    <row r="110" spans="1:8" ht="15.75" customHeight="1" thickBot="1">
      <c r="A110" s="151" t="s">
        <v>114</v>
      </c>
      <c r="B110" s="152"/>
      <c r="C110" s="152"/>
      <c r="D110" s="152"/>
      <c r="E110" s="152"/>
      <c r="F110" s="152"/>
      <c r="G110" s="152"/>
      <c r="H110" s="153"/>
    </row>
    <row r="111" spans="1:8" ht="15.75" customHeight="1" thickBot="1">
      <c r="A111" s="8" t="s">
        <v>115</v>
      </c>
      <c r="B111" s="3">
        <v>5040</v>
      </c>
      <c r="C111" s="50">
        <f>Лист6!D35</f>
        <v>-79.11479944674966</v>
      </c>
      <c r="D111" s="50">
        <f>Лист6!E35</f>
        <v>-5.990286022665947</v>
      </c>
      <c r="E111" s="50" t="s">
        <v>14</v>
      </c>
      <c r="F111" s="52" t="s">
        <v>116</v>
      </c>
      <c r="G111" s="52" t="s">
        <v>14</v>
      </c>
      <c r="H111" s="52" t="s">
        <v>14</v>
      </c>
    </row>
    <row r="112" spans="1:8" ht="15.75" customHeight="1" thickBot="1">
      <c r="A112" s="8" t="s">
        <v>117</v>
      </c>
      <c r="B112" s="3">
        <v>5020</v>
      </c>
      <c r="C112" s="50">
        <f>Лист6!D31</f>
        <v>-263.59447004608296</v>
      </c>
      <c r="D112" s="50">
        <f>Лист6!E31</f>
        <v>-7.838983050847458</v>
      </c>
      <c r="E112" s="50" t="s">
        <v>14</v>
      </c>
      <c r="F112" s="52" t="s">
        <v>116</v>
      </c>
      <c r="G112" s="52" t="s">
        <v>14</v>
      </c>
      <c r="H112" s="52" t="s">
        <v>14</v>
      </c>
    </row>
    <row r="113" spans="1:8" ht="15.75" customHeight="1" thickBot="1">
      <c r="A113" s="8" t="s">
        <v>118</v>
      </c>
      <c r="B113" s="3">
        <v>5030</v>
      </c>
      <c r="C113" s="50">
        <f>Лист6!D33</f>
        <v>111.284046692607</v>
      </c>
      <c r="D113" s="50">
        <f>Лист6!E33</f>
        <v>-19.542253521126764</v>
      </c>
      <c r="E113" s="50" t="s">
        <v>14</v>
      </c>
      <c r="F113" s="52" t="s">
        <v>116</v>
      </c>
      <c r="G113" s="52" t="s">
        <v>14</v>
      </c>
      <c r="H113" s="52" t="s">
        <v>14</v>
      </c>
    </row>
    <row r="114" spans="1:8" ht="15.75" customHeight="1" thickBot="1">
      <c r="A114" s="8" t="s">
        <v>119</v>
      </c>
      <c r="B114" s="3">
        <v>5110</v>
      </c>
      <c r="C114" s="50">
        <f>Лист6!D40</f>
        <v>-0.607565011820331</v>
      </c>
      <c r="D114" s="50">
        <f>Лист6!E40</f>
        <v>0.5338345864661653</v>
      </c>
      <c r="E114" s="50" t="s">
        <v>14</v>
      </c>
      <c r="F114" s="52" t="s">
        <v>116</v>
      </c>
      <c r="G114" s="52" t="s">
        <v>14</v>
      </c>
      <c r="H114" s="52" t="s">
        <v>14</v>
      </c>
    </row>
    <row r="115" spans="1:8" ht="15.75" customHeight="1" thickBot="1">
      <c r="A115" s="8" t="s">
        <v>120</v>
      </c>
      <c r="B115" s="3">
        <v>5220</v>
      </c>
      <c r="C115" s="50">
        <f>Лист6!D49</f>
        <v>0.9065040650406504</v>
      </c>
      <c r="D115" s="50">
        <f>Лист6!E49</f>
        <v>0.8394052044609666</v>
      </c>
      <c r="E115" s="50" t="s">
        <v>14</v>
      </c>
      <c r="F115" s="52" t="s">
        <v>116</v>
      </c>
      <c r="G115" s="52" t="s">
        <v>14</v>
      </c>
      <c r="H115" s="52" t="s">
        <v>14</v>
      </c>
    </row>
    <row r="116" spans="1:8" ht="15.75" customHeight="1" thickBot="1">
      <c r="A116" s="151" t="s">
        <v>121</v>
      </c>
      <c r="B116" s="152"/>
      <c r="C116" s="152"/>
      <c r="D116" s="152"/>
      <c r="E116" s="152"/>
      <c r="F116" s="152"/>
      <c r="G116" s="152"/>
      <c r="H116" s="153"/>
    </row>
    <row r="117" spans="1:8" ht="15.75" customHeight="1" thickBot="1">
      <c r="A117" s="8" t="s">
        <v>122</v>
      </c>
      <c r="B117" s="3">
        <v>6000</v>
      </c>
      <c r="C117" s="52"/>
      <c r="D117" s="3"/>
      <c r="E117" s="52" t="s">
        <v>51</v>
      </c>
      <c r="F117" s="52"/>
      <c r="G117" s="52"/>
      <c r="H117" s="52"/>
    </row>
    <row r="118" spans="1:8" ht="15.75" customHeight="1" thickBot="1">
      <c r="A118" s="8" t="s">
        <v>123</v>
      </c>
      <c r="B118" s="3">
        <v>6001</v>
      </c>
      <c r="C118" s="57">
        <v>11.5</v>
      </c>
      <c r="D118" s="57">
        <v>21.6</v>
      </c>
      <c r="E118" s="57" t="s">
        <v>14</v>
      </c>
      <c r="F118" s="76" t="s">
        <v>452</v>
      </c>
      <c r="G118" s="52" t="s">
        <v>14</v>
      </c>
      <c r="H118" s="52" t="s">
        <v>14</v>
      </c>
    </row>
    <row r="119" spans="1:8" ht="15.75" customHeight="1" thickBot="1">
      <c r="A119" s="8" t="s">
        <v>124</v>
      </c>
      <c r="B119" s="3">
        <v>6002</v>
      </c>
      <c r="C119" s="52">
        <v>123</v>
      </c>
      <c r="D119" s="52">
        <v>134.5</v>
      </c>
      <c r="E119" s="52" t="s">
        <v>14</v>
      </c>
      <c r="F119" s="52" t="s">
        <v>452</v>
      </c>
      <c r="G119" s="52" t="s">
        <v>14</v>
      </c>
      <c r="H119" s="52" t="s">
        <v>14</v>
      </c>
    </row>
    <row r="120" spans="1:8" ht="15.75" customHeight="1" thickBot="1">
      <c r="A120" s="8" t="s">
        <v>125</v>
      </c>
      <c r="B120" s="3">
        <v>6003</v>
      </c>
      <c r="C120" s="52">
        <v>111.5</v>
      </c>
      <c r="D120" s="52">
        <v>112.9</v>
      </c>
      <c r="E120" s="52" t="s">
        <v>14</v>
      </c>
      <c r="F120" s="52" t="s">
        <v>452</v>
      </c>
      <c r="G120" s="52" t="s">
        <v>14</v>
      </c>
      <c r="H120" s="52" t="s">
        <v>14</v>
      </c>
    </row>
    <row r="121" spans="1:8" ht="15.75" customHeight="1" thickBot="1">
      <c r="A121" s="8" t="s">
        <v>126</v>
      </c>
      <c r="B121" s="3">
        <v>6010</v>
      </c>
      <c r="C121" s="52">
        <v>21.7</v>
      </c>
      <c r="D121" s="52">
        <v>9.8</v>
      </c>
      <c r="E121" s="52" t="s">
        <v>14</v>
      </c>
      <c r="F121" s="52" t="s">
        <v>452</v>
      </c>
      <c r="G121" s="52" t="s">
        <v>14</v>
      </c>
      <c r="H121" s="52" t="s">
        <v>14</v>
      </c>
    </row>
    <row r="122" spans="1:8" ht="15.75" customHeight="1" thickBot="1">
      <c r="A122" s="8" t="s">
        <v>127</v>
      </c>
      <c r="B122" s="3">
        <v>6011</v>
      </c>
      <c r="C122" s="52">
        <v>0</v>
      </c>
      <c r="D122" s="52">
        <v>131.8</v>
      </c>
      <c r="E122" s="52" t="s">
        <v>14</v>
      </c>
      <c r="F122" s="52" t="s">
        <v>452</v>
      </c>
      <c r="G122" s="52" t="s">
        <v>14</v>
      </c>
      <c r="H122" s="52" t="s">
        <v>14</v>
      </c>
    </row>
    <row r="123" spans="1:8" ht="15.75" customHeight="1" thickBot="1">
      <c r="A123" s="6" t="s">
        <v>128</v>
      </c>
      <c r="B123" s="7">
        <v>6020</v>
      </c>
      <c r="C123" s="53">
        <f>C121+C122</f>
        <v>21.7</v>
      </c>
      <c r="D123" s="52">
        <v>141.6</v>
      </c>
      <c r="E123" s="53" t="s">
        <v>14</v>
      </c>
      <c r="F123" s="52" t="s">
        <v>452</v>
      </c>
      <c r="G123" s="53" t="s">
        <v>14</v>
      </c>
      <c r="H123" s="53" t="s">
        <v>14</v>
      </c>
    </row>
    <row r="124" spans="1:8" ht="15.75" customHeight="1" thickBot="1">
      <c r="A124" s="8" t="s">
        <v>129</v>
      </c>
      <c r="B124" s="3">
        <v>6030</v>
      </c>
      <c r="C124" s="52"/>
      <c r="D124" s="52" t="str">
        <f>F124</f>
        <v> </v>
      </c>
      <c r="E124" s="52"/>
      <c r="F124" s="52" t="s">
        <v>51</v>
      </c>
      <c r="G124" s="52"/>
      <c r="H124" s="52"/>
    </row>
    <row r="125" spans="1:8" ht="15.75" customHeight="1" thickBot="1">
      <c r="A125" s="8" t="s">
        <v>130</v>
      </c>
      <c r="B125" s="3">
        <v>6040</v>
      </c>
      <c r="C125" s="52">
        <v>84.6</v>
      </c>
      <c r="D125" s="52">
        <v>106.4</v>
      </c>
      <c r="E125" s="52" t="s">
        <v>14</v>
      </c>
      <c r="F125" s="52" t="s">
        <v>452</v>
      </c>
      <c r="G125" s="52" t="s">
        <v>14</v>
      </c>
      <c r="H125" s="52" t="s">
        <v>14</v>
      </c>
    </row>
    <row r="126" spans="1:8" ht="15.75" customHeight="1" thickBot="1">
      <c r="A126" s="6" t="s">
        <v>131</v>
      </c>
      <c r="B126" s="7">
        <v>6050</v>
      </c>
      <c r="C126" s="58">
        <f>C125</f>
        <v>84.6</v>
      </c>
      <c r="D126" s="57">
        <v>106.4</v>
      </c>
      <c r="E126" s="58" t="s">
        <v>14</v>
      </c>
      <c r="F126" s="73" t="str">
        <f>F125</f>
        <v>х</v>
      </c>
      <c r="G126" s="53" t="s">
        <v>14</v>
      </c>
      <c r="H126" s="53" t="s">
        <v>14</v>
      </c>
    </row>
    <row r="127" spans="1:8" ht="15.75" customHeight="1" thickBot="1">
      <c r="A127" s="8" t="s">
        <v>132</v>
      </c>
      <c r="B127" s="3">
        <v>6060</v>
      </c>
      <c r="C127" s="52"/>
      <c r="D127" s="52"/>
      <c r="E127" s="52" t="s">
        <v>51</v>
      </c>
      <c r="F127" s="52"/>
      <c r="G127" s="53"/>
      <c r="H127" s="53"/>
    </row>
    <row r="128" spans="1:8" ht="15.75" customHeight="1" thickBot="1">
      <c r="A128" s="8" t="s">
        <v>133</v>
      </c>
      <c r="B128" s="3">
        <v>6070</v>
      </c>
      <c r="C128" s="52"/>
      <c r="D128" s="52"/>
      <c r="E128" s="52" t="s">
        <v>51</v>
      </c>
      <c r="F128" s="52"/>
      <c r="G128" s="53"/>
      <c r="H128" s="53"/>
    </row>
    <row r="129" spans="1:8" ht="15.75" customHeight="1" thickBot="1">
      <c r="A129" s="6" t="s">
        <v>134</v>
      </c>
      <c r="B129" s="7">
        <v>6080</v>
      </c>
      <c r="C129" s="7">
        <v>-51.4</v>
      </c>
      <c r="D129" s="52">
        <v>56.8</v>
      </c>
      <c r="E129" s="52" t="str">
        <f>E126</f>
        <v>-</v>
      </c>
      <c r="F129" s="53" t="s">
        <v>452</v>
      </c>
      <c r="G129" s="53" t="s">
        <v>14</v>
      </c>
      <c r="H129" s="53" t="s">
        <v>14</v>
      </c>
    </row>
    <row r="130" spans="1:8" ht="15.75" customHeight="1" thickBot="1">
      <c r="A130" s="151" t="s">
        <v>135</v>
      </c>
      <c r="B130" s="152"/>
      <c r="C130" s="152"/>
      <c r="D130" s="152"/>
      <c r="E130" s="152"/>
      <c r="F130" s="152"/>
      <c r="G130" s="152"/>
      <c r="H130" s="153"/>
    </row>
    <row r="131" spans="1:8" ht="15.75" customHeight="1" thickBot="1">
      <c r="A131" s="6" t="s">
        <v>136</v>
      </c>
      <c r="B131" s="7">
        <v>7000</v>
      </c>
      <c r="C131" s="54" t="s">
        <v>14</v>
      </c>
      <c r="D131" s="54" t="s">
        <v>14</v>
      </c>
      <c r="E131" s="54" t="s">
        <v>14</v>
      </c>
      <c r="F131" s="54" t="s">
        <v>14</v>
      </c>
      <c r="G131" s="53" t="s">
        <v>14</v>
      </c>
      <c r="H131" s="53" t="s">
        <v>14</v>
      </c>
    </row>
    <row r="132" spans="1:8" ht="15.75" customHeight="1" thickBot="1">
      <c r="A132" s="8" t="s">
        <v>137</v>
      </c>
      <c r="B132" s="3">
        <v>7001</v>
      </c>
      <c r="C132" s="52" t="s">
        <v>14</v>
      </c>
      <c r="D132" s="52" t="s">
        <v>14</v>
      </c>
      <c r="E132" s="52" t="s">
        <v>14</v>
      </c>
      <c r="F132" s="52" t="s">
        <v>14</v>
      </c>
      <c r="G132" s="52" t="s">
        <v>14</v>
      </c>
      <c r="H132" s="52" t="s">
        <v>14</v>
      </c>
    </row>
    <row r="133" spans="1:8" ht="15.75" customHeight="1" thickBot="1">
      <c r="A133" s="8" t="s">
        <v>138</v>
      </c>
      <c r="B133" s="3">
        <v>7002</v>
      </c>
      <c r="C133" s="52" t="s">
        <v>14</v>
      </c>
      <c r="D133" s="52" t="s">
        <v>14</v>
      </c>
      <c r="E133" s="52" t="s">
        <v>14</v>
      </c>
      <c r="F133" s="52" t="s">
        <v>14</v>
      </c>
      <c r="G133" s="52" t="s">
        <v>14</v>
      </c>
      <c r="H133" s="52" t="s">
        <v>14</v>
      </c>
    </row>
    <row r="134" spans="1:8" ht="15.75" customHeight="1" thickBot="1">
      <c r="A134" s="8" t="s">
        <v>139</v>
      </c>
      <c r="B134" s="3">
        <v>7003</v>
      </c>
      <c r="C134" s="52" t="s">
        <v>14</v>
      </c>
      <c r="D134" s="52" t="s">
        <v>14</v>
      </c>
      <c r="E134" s="52" t="s">
        <v>14</v>
      </c>
      <c r="F134" s="52" t="s">
        <v>14</v>
      </c>
      <c r="G134" s="52" t="s">
        <v>14</v>
      </c>
      <c r="H134" s="52" t="s">
        <v>14</v>
      </c>
    </row>
    <row r="135" spans="1:8" ht="15.75" customHeight="1" thickBot="1">
      <c r="A135" s="6" t="s">
        <v>140</v>
      </c>
      <c r="B135" s="7">
        <v>7010</v>
      </c>
      <c r="C135" s="54" t="s">
        <v>14</v>
      </c>
      <c r="D135" s="54" t="s">
        <v>14</v>
      </c>
      <c r="E135" s="54" t="s">
        <v>14</v>
      </c>
      <c r="F135" s="54" t="s">
        <v>14</v>
      </c>
      <c r="G135" s="53" t="s">
        <v>14</v>
      </c>
      <c r="H135" s="53" t="s">
        <v>14</v>
      </c>
    </row>
    <row r="136" spans="1:8" ht="15.75" customHeight="1" thickBot="1">
      <c r="A136" s="8" t="s">
        <v>137</v>
      </c>
      <c r="B136" s="3">
        <v>7011</v>
      </c>
      <c r="C136" s="52" t="s">
        <v>14</v>
      </c>
      <c r="D136" s="52" t="s">
        <v>14</v>
      </c>
      <c r="E136" s="52" t="s">
        <v>14</v>
      </c>
      <c r="F136" s="52" t="s">
        <v>14</v>
      </c>
      <c r="G136" s="52" t="s">
        <v>14</v>
      </c>
      <c r="H136" s="52" t="s">
        <v>14</v>
      </c>
    </row>
    <row r="137" spans="1:8" ht="15.75" customHeight="1" thickBot="1">
      <c r="A137" s="8" t="s">
        <v>138</v>
      </c>
      <c r="B137" s="3">
        <v>7012</v>
      </c>
      <c r="C137" s="52" t="s">
        <v>14</v>
      </c>
      <c r="D137" s="52" t="s">
        <v>14</v>
      </c>
      <c r="E137" s="52" t="s">
        <v>14</v>
      </c>
      <c r="F137" s="52" t="s">
        <v>14</v>
      </c>
      <c r="G137" s="52" t="s">
        <v>14</v>
      </c>
      <c r="H137" s="52" t="s">
        <v>14</v>
      </c>
    </row>
    <row r="138" spans="1:8" ht="15.75" customHeight="1" thickBot="1">
      <c r="A138" s="8" t="s">
        <v>139</v>
      </c>
      <c r="B138" s="3">
        <v>7013</v>
      </c>
      <c r="C138" s="52" t="s">
        <v>14</v>
      </c>
      <c r="D138" s="52" t="s">
        <v>14</v>
      </c>
      <c r="E138" s="52" t="s">
        <v>14</v>
      </c>
      <c r="F138" s="52" t="s">
        <v>14</v>
      </c>
      <c r="G138" s="52" t="s">
        <v>14</v>
      </c>
      <c r="H138" s="52" t="s">
        <v>14</v>
      </c>
    </row>
    <row r="139" spans="1:8" ht="15.75" customHeight="1" thickBot="1">
      <c r="A139" s="151" t="s">
        <v>141</v>
      </c>
      <c r="B139" s="152"/>
      <c r="C139" s="152"/>
      <c r="D139" s="152"/>
      <c r="E139" s="152"/>
      <c r="F139" s="152"/>
      <c r="G139" s="152"/>
      <c r="H139" s="153"/>
    </row>
    <row r="140" spans="1:8" ht="15.75" customHeight="1" thickBot="1">
      <c r="A140" s="6" t="s">
        <v>142</v>
      </c>
      <c r="B140" s="7">
        <v>8000</v>
      </c>
      <c r="C140" s="72">
        <v>7</v>
      </c>
      <c r="D140" s="7" t="s">
        <v>452</v>
      </c>
      <c r="E140" s="61">
        <v>7</v>
      </c>
      <c r="F140" s="61">
        <v>6</v>
      </c>
      <c r="G140" s="53">
        <v>-1</v>
      </c>
      <c r="H140" s="53">
        <f>F140/E140*100</f>
        <v>85.71428571428571</v>
      </c>
    </row>
    <row r="141" spans="1:8" ht="15.75" customHeight="1" thickBot="1">
      <c r="A141" s="8" t="s">
        <v>143</v>
      </c>
      <c r="B141" s="3">
        <v>8001</v>
      </c>
      <c r="C141" s="72" t="str">
        <f aca="true" t="shared" si="11" ref="C141:C149">E141</f>
        <v>-</v>
      </c>
      <c r="D141" s="7" t="s">
        <v>452</v>
      </c>
      <c r="E141" s="62" t="s">
        <v>14</v>
      </c>
      <c r="F141" s="62" t="s">
        <v>14</v>
      </c>
      <c r="G141" s="52" t="s">
        <v>14</v>
      </c>
      <c r="H141" s="52" t="s">
        <v>14</v>
      </c>
    </row>
    <row r="142" spans="1:8" ht="15.75" customHeight="1" thickBot="1">
      <c r="A142" s="8" t="s">
        <v>144</v>
      </c>
      <c r="B142" s="3">
        <v>8002</v>
      </c>
      <c r="C142" s="72" t="str">
        <f t="shared" si="11"/>
        <v>-</v>
      </c>
      <c r="D142" s="7" t="s">
        <v>452</v>
      </c>
      <c r="E142" s="62" t="s">
        <v>14</v>
      </c>
      <c r="F142" s="62" t="s">
        <v>14</v>
      </c>
      <c r="G142" s="52" t="s">
        <v>14</v>
      </c>
      <c r="H142" s="52" t="s">
        <v>14</v>
      </c>
    </row>
    <row r="143" spans="1:8" ht="15.75" customHeight="1" thickBot="1">
      <c r="A143" s="8" t="s">
        <v>145</v>
      </c>
      <c r="B143" s="3">
        <v>8003</v>
      </c>
      <c r="C143" s="75">
        <v>1</v>
      </c>
      <c r="D143" s="7" t="s">
        <v>452</v>
      </c>
      <c r="E143" s="62">
        <v>1</v>
      </c>
      <c r="F143" s="62">
        <v>1</v>
      </c>
      <c r="G143" s="52">
        <v>0</v>
      </c>
      <c r="H143" s="52">
        <v>100</v>
      </c>
    </row>
    <row r="144" spans="1:8" ht="15.75" customHeight="1" thickBot="1">
      <c r="A144" s="8" t="s">
        <v>146</v>
      </c>
      <c r="B144" s="3">
        <v>8004</v>
      </c>
      <c r="C144" s="75">
        <v>2</v>
      </c>
      <c r="D144" s="7" t="s">
        <v>452</v>
      </c>
      <c r="E144" s="62">
        <v>3</v>
      </c>
      <c r="F144" s="62">
        <v>2</v>
      </c>
      <c r="G144" s="52">
        <v>-1</v>
      </c>
      <c r="H144" s="52">
        <f>F144/E144*100</f>
        <v>66.66666666666666</v>
      </c>
    </row>
    <row r="145" spans="1:8" ht="15.75" customHeight="1" thickBot="1">
      <c r="A145" s="8" t="s">
        <v>147</v>
      </c>
      <c r="B145" s="3">
        <v>8005</v>
      </c>
      <c r="C145" s="75">
        <v>4</v>
      </c>
      <c r="D145" s="7" t="s">
        <v>452</v>
      </c>
      <c r="E145" s="62">
        <v>3</v>
      </c>
      <c r="F145" s="62">
        <v>3</v>
      </c>
      <c r="G145" s="52">
        <v>0</v>
      </c>
      <c r="H145" s="52">
        <f>F145/E145*100</f>
        <v>100</v>
      </c>
    </row>
    <row r="146" spans="1:8" ht="15.75" customHeight="1" thickBot="1">
      <c r="A146" s="6" t="s">
        <v>55</v>
      </c>
      <c r="B146" s="7">
        <v>8010</v>
      </c>
      <c r="C146" s="72">
        <f>Лист3!C97</f>
        <v>101.1</v>
      </c>
      <c r="D146" s="53" t="s">
        <v>452</v>
      </c>
      <c r="E146" s="54">
        <f>Лист7!C24</f>
        <v>210.59</v>
      </c>
      <c r="F146" s="54">
        <f>Лист7!D24</f>
        <v>150</v>
      </c>
      <c r="G146" s="53">
        <f>F146-E146</f>
        <v>-60.59</v>
      </c>
      <c r="H146" s="53">
        <f>F146/E146*100</f>
        <v>71.22845339284866</v>
      </c>
    </row>
    <row r="147" spans="1:8" ht="30.75" customHeight="1" thickBot="1">
      <c r="A147" s="6" t="s">
        <v>148</v>
      </c>
      <c r="B147" s="7">
        <v>8020</v>
      </c>
      <c r="C147" s="54">
        <f>Лист7!B30</f>
        <v>4815.97</v>
      </c>
      <c r="D147" s="53" t="s">
        <v>452</v>
      </c>
      <c r="E147" s="53">
        <f>Лист7!C30</f>
        <v>10027</v>
      </c>
      <c r="F147" s="53">
        <f>Лист7!D30</f>
        <v>8332.9</v>
      </c>
      <c r="G147" s="53">
        <f>F147-E147</f>
        <v>-1694.1000000000004</v>
      </c>
      <c r="H147" s="53">
        <f>F147/E147*100</f>
        <v>83.1046175326618</v>
      </c>
    </row>
    <row r="148" spans="1:8" ht="15.75" customHeight="1" thickBot="1">
      <c r="A148" s="8" t="s">
        <v>149</v>
      </c>
      <c r="B148" s="3">
        <v>8021</v>
      </c>
      <c r="C148" s="72" t="str">
        <f t="shared" si="11"/>
        <v>-</v>
      </c>
      <c r="D148" s="7" t="s">
        <v>452</v>
      </c>
      <c r="E148" s="52" t="s">
        <v>14</v>
      </c>
      <c r="F148" s="52" t="s">
        <v>14</v>
      </c>
      <c r="G148" s="52" t="s">
        <v>14</v>
      </c>
      <c r="H148" s="52" t="s">
        <v>14</v>
      </c>
    </row>
    <row r="149" spans="1:8" ht="15.75" customHeight="1" thickBot="1">
      <c r="A149" s="8" t="s">
        <v>150</v>
      </c>
      <c r="B149" s="3">
        <v>8022</v>
      </c>
      <c r="C149" s="72" t="str">
        <f t="shared" si="11"/>
        <v>-</v>
      </c>
      <c r="D149" s="7" t="s">
        <v>452</v>
      </c>
      <c r="E149" s="52" t="s">
        <v>14</v>
      </c>
      <c r="F149" s="52" t="s">
        <v>14</v>
      </c>
      <c r="G149" s="52" t="s">
        <v>14</v>
      </c>
      <c r="H149" s="52" t="s">
        <v>14</v>
      </c>
    </row>
    <row r="150" spans="1:8" ht="15.75" customHeight="1" thickBot="1">
      <c r="A150" s="8" t="s">
        <v>145</v>
      </c>
      <c r="B150" s="3">
        <v>8023</v>
      </c>
      <c r="C150" s="51">
        <f>Лист7!B33</f>
        <v>8456</v>
      </c>
      <c r="D150" s="53" t="s">
        <v>452</v>
      </c>
      <c r="E150" s="52">
        <f>Лист7!C33</f>
        <v>14858</v>
      </c>
      <c r="F150" s="52">
        <f>Лист7!D33</f>
        <v>13795.9</v>
      </c>
      <c r="G150" s="53">
        <f>F150-E150</f>
        <v>-1062.1000000000004</v>
      </c>
      <c r="H150" s="53">
        <f>F150/E150*100</f>
        <v>92.85166240409207</v>
      </c>
    </row>
    <row r="151" spans="1:8" ht="15.75" customHeight="1" thickBot="1">
      <c r="A151" s="8" t="s">
        <v>151</v>
      </c>
      <c r="B151" s="3">
        <v>8024</v>
      </c>
      <c r="C151" s="51">
        <f>Лист7!B37</f>
        <v>4424.33</v>
      </c>
      <c r="D151" s="53" t="s">
        <v>452</v>
      </c>
      <c r="E151" s="52">
        <f>Лист7!C37</f>
        <v>10775</v>
      </c>
      <c r="F151" s="52">
        <f>Лист7!D37</f>
        <v>8086.6</v>
      </c>
      <c r="G151" s="53">
        <f>F151-E151</f>
        <v>-2688.3999999999996</v>
      </c>
      <c r="H151" s="53">
        <f>F151/E151*100</f>
        <v>75.04965197215778</v>
      </c>
    </row>
    <row r="152" spans="1:8" ht="16.5" thickBot="1">
      <c r="A152" s="8" t="s">
        <v>152</v>
      </c>
      <c r="B152" s="3">
        <v>8025</v>
      </c>
      <c r="C152" s="51">
        <f>Лист7!B38</f>
        <v>4101.75</v>
      </c>
      <c r="D152" s="53" t="s">
        <v>452</v>
      </c>
      <c r="E152" s="52">
        <f>Лист7!C38</f>
        <v>7669</v>
      </c>
      <c r="F152" s="52">
        <f>Лист7!D38</f>
        <v>6676.1</v>
      </c>
      <c r="G152" s="53">
        <f>F152-E152</f>
        <v>-992.8999999999996</v>
      </c>
      <c r="H152" s="53">
        <f>F152/E152*100</f>
        <v>87.05307080453775</v>
      </c>
    </row>
    <row r="153" ht="15.75">
      <c r="A153" s="11"/>
    </row>
    <row r="154" ht="15.75">
      <c r="A154" s="11"/>
    </row>
    <row r="155" ht="15.75">
      <c r="A155" s="11"/>
    </row>
    <row r="156" spans="1:9" ht="15.75">
      <c r="A156" s="24" t="s">
        <v>457</v>
      </c>
      <c r="B156" s="2"/>
      <c r="C156" s="78"/>
      <c r="D156" s="78"/>
      <c r="E156" s="48"/>
      <c r="F156" s="48"/>
      <c r="G156" s="170" t="s">
        <v>413</v>
      </c>
      <c r="H156" s="170"/>
      <c r="I156" s="1"/>
    </row>
    <row r="157" spans="1:9" ht="25.5" customHeight="1">
      <c r="A157" s="66" t="s">
        <v>423</v>
      </c>
      <c r="B157" s="174" t="s">
        <v>153</v>
      </c>
      <c r="C157" s="174"/>
      <c r="D157" s="174"/>
      <c r="E157" s="174"/>
      <c r="F157" s="174"/>
      <c r="G157" s="169" t="s">
        <v>154</v>
      </c>
      <c r="H157" s="169"/>
      <c r="I157" s="1"/>
    </row>
    <row r="158" ht="15.75">
      <c r="A158" s="11"/>
    </row>
    <row r="159" ht="15.75">
      <c r="A159" s="12"/>
    </row>
    <row r="160" ht="15">
      <c r="A160" s="9"/>
    </row>
    <row r="161" ht="15.75">
      <c r="A161" s="12"/>
    </row>
    <row r="162" ht="15">
      <c r="A162" s="9"/>
    </row>
    <row r="163" ht="15.75">
      <c r="A163" s="12"/>
    </row>
    <row r="164" ht="15">
      <c r="A164" s="9"/>
    </row>
    <row r="165" ht="15.75">
      <c r="A165" s="12"/>
    </row>
    <row r="166" ht="15">
      <c r="A166" s="9"/>
    </row>
    <row r="167" ht="15.75">
      <c r="A167" s="12"/>
    </row>
    <row r="168" ht="15">
      <c r="A168" s="9"/>
    </row>
    <row r="169" ht="15.75">
      <c r="A169" s="12"/>
    </row>
  </sheetData>
  <sheetProtection/>
  <mergeCells count="27">
    <mergeCell ref="G157:H157"/>
    <mergeCell ref="G156:H156"/>
    <mergeCell ref="A89:H89"/>
    <mergeCell ref="A97:H97"/>
    <mergeCell ref="A7:G7"/>
    <mergeCell ref="C9:D9"/>
    <mergeCell ref="B157:F157"/>
    <mergeCell ref="G84:G85"/>
    <mergeCell ref="A9:A10"/>
    <mergeCell ref="B9:B10"/>
    <mergeCell ref="E9:H9"/>
    <mergeCell ref="A12:H12"/>
    <mergeCell ref="A60:H60"/>
    <mergeCell ref="B84:B85"/>
    <mergeCell ref="A1:G1"/>
    <mergeCell ref="A2:G2"/>
    <mergeCell ref="A4:G4"/>
    <mergeCell ref="A5:G5"/>
    <mergeCell ref="A116:H116"/>
    <mergeCell ref="A130:H130"/>
    <mergeCell ref="A139:H139"/>
    <mergeCell ref="A61:H61"/>
    <mergeCell ref="A74:H74"/>
    <mergeCell ref="A110:H110"/>
    <mergeCell ref="H84:H85"/>
    <mergeCell ref="E84:E85"/>
    <mergeCell ref="F84:F85"/>
  </mergeCells>
  <printOptions/>
  <pageMargins left="0.31496062992125984" right="0.11811023622047245" top="0.7480314960629921" bottom="0.7874015748031497" header="0.31496062992125984" footer="0.31496062992125984"/>
  <pageSetup horizontalDpi="180" verticalDpi="18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120" zoomScaleNormal="120" zoomScalePageLayoutView="0" workbookViewId="0" topLeftCell="A1">
      <selection activeCell="B56" sqref="B56:B63"/>
    </sheetView>
  </sheetViews>
  <sheetFormatPr defaultColWidth="9.140625" defaultRowHeight="15"/>
  <cols>
    <col min="1" max="1" width="58.28125" style="0" customWidth="1"/>
    <col min="3" max="3" width="11.00390625" style="40" customWidth="1"/>
    <col min="4" max="4" width="11.421875" style="0" customWidth="1"/>
    <col min="5" max="6" width="10.57421875" style="40" customWidth="1"/>
    <col min="7" max="8" width="12.421875" style="40" customWidth="1"/>
  </cols>
  <sheetData>
    <row r="1" spans="1:8" ht="15.75">
      <c r="A1" s="185" t="s">
        <v>155</v>
      </c>
      <c r="B1" s="185"/>
      <c r="C1" s="185"/>
      <c r="D1" s="185"/>
      <c r="E1" s="185"/>
      <c r="F1" s="185"/>
      <c r="G1" s="185"/>
      <c r="H1" s="185"/>
    </row>
    <row r="2" ht="12" customHeight="1">
      <c r="A2" s="11"/>
    </row>
    <row r="3" ht="12" customHeight="1"/>
    <row r="4" spans="1:8" ht="18.75" customHeight="1">
      <c r="A4" s="166" t="s">
        <v>12</v>
      </c>
      <c r="B4" s="166"/>
      <c r="C4" s="166"/>
      <c r="D4" s="166"/>
      <c r="E4" s="166"/>
      <c r="F4" s="166"/>
      <c r="G4" s="166"/>
      <c r="H4" s="166"/>
    </row>
    <row r="5" ht="12" customHeight="1" thickBot="1"/>
    <row r="6" spans="1:8" ht="28.5" customHeight="1" thickBot="1">
      <c r="A6" s="186" t="s">
        <v>4</v>
      </c>
      <c r="B6" s="186" t="s">
        <v>5</v>
      </c>
      <c r="C6" s="180" t="s">
        <v>448</v>
      </c>
      <c r="D6" s="181"/>
      <c r="E6" s="182" t="s">
        <v>450</v>
      </c>
      <c r="F6" s="183"/>
      <c r="G6" s="183"/>
      <c r="H6" s="184"/>
    </row>
    <row r="7" spans="1:8" ht="21" customHeight="1" thickBot="1">
      <c r="A7" s="187"/>
      <c r="B7" s="187"/>
      <c r="C7" s="94" t="s">
        <v>449</v>
      </c>
      <c r="D7" s="14" t="s">
        <v>7</v>
      </c>
      <c r="E7" s="41" t="s">
        <v>8</v>
      </c>
      <c r="F7" s="41" t="s">
        <v>9</v>
      </c>
      <c r="G7" s="41" t="s">
        <v>10</v>
      </c>
      <c r="H7" s="41" t="s">
        <v>11</v>
      </c>
    </row>
    <row r="8" spans="1:8" ht="13.5" customHeight="1" thickBot="1">
      <c r="A8" s="15">
        <v>1</v>
      </c>
      <c r="B8" s="1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</row>
    <row r="9" spans="1:8" ht="13.5" customHeight="1" thickBot="1">
      <c r="A9" s="177" t="s">
        <v>156</v>
      </c>
      <c r="B9" s="178"/>
      <c r="C9" s="178"/>
      <c r="D9" s="178"/>
      <c r="E9" s="178"/>
      <c r="F9" s="178"/>
      <c r="G9" s="178"/>
      <c r="H9" s="179"/>
    </row>
    <row r="10" spans="1:8" ht="13.5" customHeight="1" thickBot="1">
      <c r="A10" s="16" t="s">
        <v>13</v>
      </c>
      <c r="B10" s="17">
        <v>1000</v>
      </c>
      <c r="C10" s="42">
        <v>72.3</v>
      </c>
      <c r="D10" s="42">
        <f>F10</f>
        <v>185.3</v>
      </c>
      <c r="E10" s="41">
        <v>267.3</v>
      </c>
      <c r="F10" s="41">
        <v>185.3</v>
      </c>
      <c r="G10" s="42">
        <f>F10-E10</f>
        <v>-82</v>
      </c>
      <c r="H10" s="42">
        <f>F10/E10*100</f>
        <v>69.3228582117471</v>
      </c>
    </row>
    <row r="11" spans="1:8" ht="13.5" customHeight="1" thickBot="1">
      <c r="A11" s="18" t="s">
        <v>15</v>
      </c>
      <c r="B11" s="14">
        <v>1010</v>
      </c>
      <c r="C11" s="43">
        <v>85</v>
      </c>
      <c r="D11" s="47">
        <v>128.1</v>
      </c>
      <c r="E11" s="43">
        <v>89.8</v>
      </c>
      <c r="F11" s="43">
        <v>128.1</v>
      </c>
      <c r="G11" s="42">
        <f>F11-E11</f>
        <v>38.3</v>
      </c>
      <c r="H11" s="42">
        <f>F11/E11*100</f>
        <v>142.65033407572383</v>
      </c>
    </row>
    <row r="12" spans="1:8" ht="13.5" customHeight="1" thickBot="1">
      <c r="A12" s="18" t="s">
        <v>157</v>
      </c>
      <c r="B12" s="14">
        <v>1011</v>
      </c>
      <c r="C12" s="143" t="s">
        <v>471</v>
      </c>
      <c r="D12" s="144" t="s">
        <v>472</v>
      </c>
      <c r="E12" s="143" t="s">
        <v>19</v>
      </c>
      <c r="F12" s="143" t="s">
        <v>472</v>
      </c>
      <c r="G12" s="42">
        <v>2.9</v>
      </c>
      <c r="H12" s="41" t="s">
        <v>14</v>
      </c>
    </row>
    <row r="13" spans="1:8" ht="13.5" customHeight="1" thickBot="1">
      <c r="A13" s="18" t="s">
        <v>158</v>
      </c>
      <c r="B13" s="14">
        <v>1012</v>
      </c>
      <c r="C13" s="144" t="str">
        <f aca="true" t="shared" si="0" ref="C13:D74">E13</f>
        <v>( )</v>
      </c>
      <c r="D13" s="144" t="str">
        <f t="shared" si="0"/>
        <v>( )</v>
      </c>
      <c r="E13" s="143" t="s">
        <v>19</v>
      </c>
      <c r="F13" s="143" t="s">
        <v>19</v>
      </c>
      <c r="G13" s="41" t="s">
        <v>14</v>
      </c>
      <c r="H13" s="41" t="s">
        <v>14</v>
      </c>
    </row>
    <row r="14" spans="1:8" ht="13.5" customHeight="1" thickBot="1">
      <c r="A14" s="18" t="s">
        <v>159</v>
      </c>
      <c r="B14" s="14">
        <v>1013</v>
      </c>
      <c r="C14" s="143" t="s">
        <v>473</v>
      </c>
      <c r="D14" s="144" t="s">
        <v>474</v>
      </c>
      <c r="E14" s="143" t="s">
        <v>475</v>
      </c>
      <c r="F14" s="143" t="s">
        <v>474</v>
      </c>
      <c r="G14" s="42">
        <v>2.6</v>
      </c>
      <c r="H14" s="42">
        <f>F14/E14*100</f>
        <v>152</v>
      </c>
    </row>
    <row r="15" spans="1:8" ht="13.5" customHeight="1" thickBot="1">
      <c r="A15" s="18" t="s">
        <v>55</v>
      </c>
      <c r="B15" s="14">
        <v>1014</v>
      </c>
      <c r="C15" s="143" t="s">
        <v>476</v>
      </c>
      <c r="D15" s="144" t="s">
        <v>477</v>
      </c>
      <c r="E15" s="143" t="s">
        <v>478</v>
      </c>
      <c r="F15" s="143" t="s">
        <v>477</v>
      </c>
      <c r="G15" s="42">
        <v>24.8</v>
      </c>
      <c r="H15" s="42">
        <f>F15/E15*100</f>
        <v>135.94202898550725</v>
      </c>
    </row>
    <row r="16" spans="1:8" ht="13.5" customHeight="1" thickBot="1">
      <c r="A16" s="18" t="s">
        <v>56</v>
      </c>
      <c r="B16" s="14">
        <v>1015</v>
      </c>
      <c r="C16" s="143" t="s">
        <v>479</v>
      </c>
      <c r="D16" s="144" t="s">
        <v>480</v>
      </c>
      <c r="E16" s="143" t="s">
        <v>481</v>
      </c>
      <c r="F16" s="143" t="s">
        <v>480</v>
      </c>
      <c r="G16" s="42">
        <v>5.5</v>
      </c>
      <c r="H16" s="42">
        <v>136.4</v>
      </c>
    </row>
    <row r="17" spans="1:8" ht="13.5" customHeight="1" thickBot="1">
      <c r="A17" s="18" t="s">
        <v>160</v>
      </c>
      <c r="B17" s="14">
        <v>1016</v>
      </c>
      <c r="C17" s="143" t="s">
        <v>19</v>
      </c>
      <c r="D17" s="144" t="s">
        <v>482</v>
      </c>
      <c r="E17" s="143" t="s">
        <v>19</v>
      </c>
      <c r="F17" s="143" t="s">
        <v>482</v>
      </c>
      <c r="G17" s="42">
        <v>2.3</v>
      </c>
      <c r="H17" s="41" t="s">
        <v>14</v>
      </c>
    </row>
    <row r="18" spans="1:8" ht="13.5" customHeight="1" thickBot="1">
      <c r="A18" s="18" t="s">
        <v>161</v>
      </c>
      <c r="B18" s="14">
        <v>1017</v>
      </c>
      <c r="C18" s="143" t="s">
        <v>483</v>
      </c>
      <c r="D18" s="144" t="s">
        <v>19</v>
      </c>
      <c r="E18" s="143" t="s">
        <v>484</v>
      </c>
      <c r="F18" s="143" t="s">
        <v>19</v>
      </c>
      <c r="G18" s="42">
        <v>-0.7</v>
      </c>
      <c r="H18" s="41" t="s">
        <v>14</v>
      </c>
    </row>
    <row r="19" spans="1:8" ht="13.5" customHeight="1" thickBot="1">
      <c r="A19" s="18" t="s">
        <v>417</v>
      </c>
      <c r="B19" s="14">
        <v>1018</v>
      </c>
      <c r="C19" s="143" t="s">
        <v>19</v>
      </c>
      <c r="D19" s="144" t="s">
        <v>471</v>
      </c>
      <c r="E19" s="143" t="s">
        <v>19</v>
      </c>
      <c r="F19" s="143" t="s">
        <v>471</v>
      </c>
      <c r="G19" s="42">
        <v>0.9</v>
      </c>
      <c r="H19" s="41" t="s">
        <v>14</v>
      </c>
    </row>
    <row r="20" spans="1:8" ht="13.5" customHeight="1" thickBot="1">
      <c r="A20" s="16" t="s">
        <v>162</v>
      </c>
      <c r="B20" s="17">
        <v>1020</v>
      </c>
      <c r="C20" s="44">
        <f>C10-C11</f>
        <v>-12.700000000000003</v>
      </c>
      <c r="D20" s="44">
        <f>F20</f>
        <v>57.20000000000002</v>
      </c>
      <c r="E20" s="44">
        <v>177.5</v>
      </c>
      <c r="F20" s="44">
        <f>F10-F11</f>
        <v>57.20000000000002</v>
      </c>
      <c r="G20" s="42">
        <f>F20-E20</f>
        <v>-120.29999999999998</v>
      </c>
      <c r="H20" s="42">
        <f>F20/E20*100</f>
        <v>32.22535211267606</v>
      </c>
    </row>
    <row r="21" spans="1:8" ht="13.5" customHeight="1" thickBot="1">
      <c r="A21" s="18" t="s">
        <v>17</v>
      </c>
      <c r="B21" s="14">
        <v>1030</v>
      </c>
      <c r="C21" s="43">
        <v>44.5</v>
      </c>
      <c r="D21" s="43">
        <v>68.3</v>
      </c>
      <c r="E21" s="43">
        <v>174.1</v>
      </c>
      <c r="F21" s="43">
        <v>68.3</v>
      </c>
      <c r="G21" s="42">
        <f>F21-E21</f>
        <v>-105.8</v>
      </c>
      <c r="H21" s="42">
        <f>F21/E21*100</f>
        <v>39.2303273980471</v>
      </c>
    </row>
    <row r="22" spans="1:8" ht="13.5" customHeight="1" thickBot="1">
      <c r="A22" s="18" t="s">
        <v>18</v>
      </c>
      <c r="B22" s="14">
        <v>1031</v>
      </c>
      <c r="C22" s="42" t="str">
        <f t="shared" si="0"/>
        <v>( )</v>
      </c>
      <c r="D22" s="42" t="str">
        <f t="shared" si="0"/>
        <v>( )</v>
      </c>
      <c r="E22" s="41" t="s">
        <v>19</v>
      </c>
      <c r="F22" s="41" t="s">
        <v>19</v>
      </c>
      <c r="G22" s="41" t="s">
        <v>14</v>
      </c>
      <c r="H22" s="41" t="s">
        <v>14</v>
      </c>
    </row>
    <row r="23" spans="1:8" ht="13.5" customHeight="1" thickBot="1">
      <c r="A23" s="18" t="s">
        <v>20</v>
      </c>
      <c r="B23" s="14">
        <v>1032</v>
      </c>
      <c r="C23" s="42" t="str">
        <f t="shared" si="0"/>
        <v>( )</v>
      </c>
      <c r="D23" s="42" t="str">
        <f t="shared" si="0"/>
        <v>( )</v>
      </c>
      <c r="E23" s="41" t="s">
        <v>19</v>
      </c>
      <c r="F23" s="41" t="s">
        <v>19</v>
      </c>
      <c r="G23" s="41" t="s">
        <v>14</v>
      </c>
      <c r="H23" s="41" t="s">
        <v>14</v>
      </c>
    </row>
    <row r="24" spans="1:8" ht="13.5" customHeight="1" thickBot="1">
      <c r="A24" s="18" t="s">
        <v>21</v>
      </c>
      <c r="B24" s="14">
        <v>1033</v>
      </c>
      <c r="C24" s="42" t="str">
        <f t="shared" si="0"/>
        <v>( )</v>
      </c>
      <c r="D24" s="42" t="str">
        <f t="shared" si="0"/>
        <v>( )</v>
      </c>
      <c r="E24" s="41" t="s">
        <v>19</v>
      </c>
      <c r="F24" s="41" t="s">
        <v>19</v>
      </c>
      <c r="G24" s="41" t="s">
        <v>14</v>
      </c>
      <c r="H24" s="41" t="s">
        <v>14</v>
      </c>
    </row>
    <row r="25" spans="1:8" ht="13.5" customHeight="1" thickBot="1">
      <c r="A25" s="18" t="s">
        <v>22</v>
      </c>
      <c r="B25" s="14">
        <v>1034</v>
      </c>
      <c r="C25" s="42" t="str">
        <f t="shared" si="0"/>
        <v>( )</v>
      </c>
      <c r="D25" s="42" t="str">
        <f t="shared" si="0"/>
        <v>( )</v>
      </c>
      <c r="E25" s="41" t="s">
        <v>19</v>
      </c>
      <c r="F25" s="41" t="s">
        <v>19</v>
      </c>
      <c r="G25" s="41" t="s">
        <v>14</v>
      </c>
      <c r="H25" s="41" t="s">
        <v>14</v>
      </c>
    </row>
    <row r="26" spans="1:8" ht="13.5" customHeight="1" thickBot="1">
      <c r="A26" s="18" t="s">
        <v>23</v>
      </c>
      <c r="B26" s="14">
        <v>1035</v>
      </c>
      <c r="C26" s="42" t="str">
        <f t="shared" si="0"/>
        <v>( )</v>
      </c>
      <c r="D26" s="42" t="str">
        <f t="shared" si="0"/>
        <v>( )</v>
      </c>
      <c r="E26" s="41" t="s">
        <v>19</v>
      </c>
      <c r="F26" s="41" t="s">
        <v>19</v>
      </c>
      <c r="G26" s="41" t="s">
        <v>14</v>
      </c>
      <c r="H26" s="41" t="s">
        <v>14</v>
      </c>
    </row>
    <row r="27" spans="1:8" ht="13.5" customHeight="1" thickBot="1">
      <c r="A27" s="18" t="s">
        <v>163</v>
      </c>
      <c r="B27" s="14">
        <v>1036</v>
      </c>
      <c r="C27" s="42" t="str">
        <f>E27</f>
        <v>( )</v>
      </c>
      <c r="D27" s="42" t="str">
        <f>F27</f>
        <v>( )</v>
      </c>
      <c r="E27" s="41" t="s">
        <v>19</v>
      </c>
      <c r="F27" s="41" t="s">
        <v>19</v>
      </c>
      <c r="G27" s="41" t="s">
        <v>14</v>
      </c>
      <c r="H27" s="41" t="s">
        <v>14</v>
      </c>
    </row>
    <row r="28" spans="1:8" ht="13.5" customHeight="1" thickBot="1">
      <c r="A28" s="18" t="s">
        <v>164</v>
      </c>
      <c r="B28" s="14">
        <v>1037</v>
      </c>
      <c r="C28" s="143" t="s">
        <v>485</v>
      </c>
      <c r="D28" s="144" t="s">
        <v>471</v>
      </c>
      <c r="E28" s="143" t="s">
        <v>486</v>
      </c>
      <c r="F28" s="143" t="s">
        <v>471</v>
      </c>
      <c r="G28" s="144" t="s">
        <v>487</v>
      </c>
      <c r="H28" s="144" t="s">
        <v>488</v>
      </c>
    </row>
    <row r="29" spans="1:8" ht="13.5" customHeight="1" thickBot="1">
      <c r="A29" s="18" t="s">
        <v>165</v>
      </c>
      <c r="B29" s="14">
        <v>1038</v>
      </c>
      <c r="C29" s="143" t="s">
        <v>489</v>
      </c>
      <c r="D29" s="144" t="str">
        <f t="shared" si="0"/>
        <v>(56,2)</v>
      </c>
      <c r="E29" s="143" t="s">
        <v>490</v>
      </c>
      <c r="F29" s="143" t="s">
        <v>491</v>
      </c>
      <c r="G29" s="144" t="s">
        <v>492</v>
      </c>
      <c r="H29" s="144" t="s">
        <v>493</v>
      </c>
    </row>
    <row r="30" spans="1:8" ht="13.5" customHeight="1" thickBot="1">
      <c r="A30" s="18" t="s">
        <v>166</v>
      </c>
      <c r="B30" s="14">
        <v>1039</v>
      </c>
      <c r="C30" s="143" t="s">
        <v>494</v>
      </c>
      <c r="D30" s="144" t="str">
        <f t="shared" si="0"/>
        <v>(10,7)</v>
      </c>
      <c r="E30" s="143" t="s">
        <v>495</v>
      </c>
      <c r="F30" s="143" t="s">
        <v>496</v>
      </c>
      <c r="G30" s="144" t="s">
        <v>497</v>
      </c>
      <c r="H30" s="144" t="s">
        <v>498</v>
      </c>
    </row>
    <row r="31" spans="1:8" ht="13.5" customHeight="1" thickBot="1">
      <c r="A31" s="18" t="s">
        <v>167</v>
      </c>
      <c r="B31" s="14">
        <v>1040</v>
      </c>
      <c r="C31" s="42" t="str">
        <f t="shared" si="0"/>
        <v>( )</v>
      </c>
      <c r="D31" s="42" t="str">
        <f t="shared" si="0"/>
        <v>( )</v>
      </c>
      <c r="E31" s="41" t="s">
        <v>19</v>
      </c>
      <c r="F31" s="41" t="s">
        <v>19</v>
      </c>
      <c r="G31" s="41" t="s">
        <v>14</v>
      </c>
      <c r="H31" s="41" t="s">
        <v>14</v>
      </c>
    </row>
    <row r="32" spans="1:8" ht="13.5" customHeight="1" thickBot="1">
      <c r="A32" s="18" t="s">
        <v>168</v>
      </c>
      <c r="B32" s="14">
        <v>1041</v>
      </c>
      <c r="C32" s="42" t="str">
        <f t="shared" si="0"/>
        <v>( )</v>
      </c>
      <c r="D32" s="42" t="str">
        <f t="shared" si="0"/>
        <v>( )</v>
      </c>
      <c r="E32" s="41" t="s">
        <v>19</v>
      </c>
      <c r="F32" s="41" t="s">
        <v>19</v>
      </c>
      <c r="G32" s="41" t="s">
        <v>14</v>
      </c>
      <c r="H32" s="41" t="s">
        <v>14</v>
      </c>
    </row>
    <row r="33" spans="1:8" ht="13.5" customHeight="1" thickBot="1">
      <c r="A33" s="18" t="s">
        <v>169</v>
      </c>
      <c r="B33" s="14">
        <v>1042</v>
      </c>
      <c r="C33" s="42" t="str">
        <f t="shared" si="0"/>
        <v>( )</v>
      </c>
      <c r="D33" s="42" t="str">
        <f t="shared" si="0"/>
        <v>( )</v>
      </c>
      <c r="E33" s="41" t="s">
        <v>19</v>
      </c>
      <c r="F33" s="41" t="s">
        <v>19</v>
      </c>
      <c r="G33" s="41" t="s">
        <v>14</v>
      </c>
      <c r="H33" s="41" t="s">
        <v>14</v>
      </c>
    </row>
    <row r="34" spans="1:8" ht="13.5" customHeight="1" thickBot="1">
      <c r="A34" s="18" t="s">
        <v>170</v>
      </c>
      <c r="B34" s="14">
        <v>1043</v>
      </c>
      <c r="C34" s="42" t="str">
        <f t="shared" si="0"/>
        <v>( )</v>
      </c>
      <c r="D34" s="42" t="str">
        <f t="shared" si="0"/>
        <v>( )</v>
      </c>
      <c r="E34" s="41" t="s">
        <v>19</v>
      </c>
      <c r="F34" s="41" t="s">
        <v>19</v>
      </c>
      <c r="G34" s="41" t="s">
        <v>14</v>
      </c>
      <c r="H34" s="41" t="s">
        <v>14</v>
      </c>
    </row>
    <row r="35" spans="1:8" ht="13.5" customHeight="1" thickBot="1">
      <c r="A35" s="18" t="s">
        <v>171</v>
      </c>
      <c r="B35" s="14">
        <v>1044</v>
      </c>
      <c r="C35" s="42" t="str">
        <f t="shared" si="0"/>
        <v>( )</v>
      </c>
      <c r="D35" s="42" t="str">
        <f t="shared" si="0"/>
        <v>( )</v>
      </c>
      <c r="E35" s="41" t="s">
        <v>19</v>
      </c>
      <c r="F35" s="41" t="s">
        <v>19</v>
      </c>
      <c r="G35" s="41" t="s">
        <v>14</v>
      </c>
      <c r="H35" s="41" t="s">
        <v>14</v>
      </c>
    </row>
    <row r="36" spans="1:8" ht="13.5" customHeight="1" thickBot="1">
      <c r="A36" s="18" t="s">
        <v>172</v>
      </c>
      <c r="B36" s="14">
        <v>1045</v>
      </c>
      <c r="C36" s="42" t="str">
        <f t="shared" si="0"/>
        <v>( )</v>
      </c>
      <c r="D36" s="42" t="str">
        <f t="shared" si="0"/>
        <v>( )</v>
      </c>
      <c r="E36" s="41" t="s">
        <v>19</v>
      </c>
      <c r="F36" s="41" t="s">
        <v>19</v>
      </c>
      <c r="G36" s="41" t="s">
        <v>14</v>
      </c>
      <c r="H36" s="41" t="s">
        <v>14</v>
      </c>
    </row>
    <row r="37" spans="1:8" ht="13.5" customHeight="1" thickBot="1">
      <c r="A37" s="18" t="s">
        <v>173</v>
      </c>
      <c r="B37" s="14">
        <v>1046</v>
      </c>
      <c r="C37" s="42" t="str">
        <f t="shared" si="0"/>
        <v>( )</v>
      </c>
      <c r="D37" s="42" t="str">
        <f t="shared" si="0"/>
        <v>( )</v>
      </c>
      <c r="E37" s="41" t="s">
        <v>19</v>
      </c>
      <c r="F37" s="41" t="s">
        <v>19</v>
      </c>
      <c r="G37" s="41" t="s">
        <v>14</v>
      </c>
      <c r="H37" s="41" t="s">
        <v>14</v>
      </c>
    </row>
    <row r="38" spans="1:8" ht="13.5" customHeight="1" thickBot="1">
      <c r="A38" s="18" t="s">
        <v>174</v>
      </c>
      <c r="B38" s="14">
        <v>1047</v>
      </c>
      <c r="C38" s="42" t="str">
        <f t="shared" si="0"/>
        <v>( )</v>
      </c>
      <c r="D38" s="42" t="str">
        <f t="shared" si="0"/>
        <v>( )</v>
      </c>
      <c r="E38" s="41" t="s">
        <v>19</v>
      </c>
      <c r="F38" s="41" t="s">
        <v>19</v>
      </c>
      <c r="G38" s="41" t="s">
        <v>14</v>
      </c>
      <c r="H38" s="41" t="s">
        <v>14</v>
      </c>
    </row>
    <row r="39" spans="1:8" ht="13.5" customHeight="1" thickBot="1">
      <c r="A39" s="18" t="s">
        <v>175</v>
      </c>
      <c r="B39" s="14">
        <v>1048</v>
      </c>
      <c r="C39" s="42" t="str">
        <f t="shared" si="0"/>
        <v>( )</v>
      </c>
      <c r="D39" s="42" t="str">
        <f t="shared" si="0"/>
        <v>( )</v>
      </c>
      <c r="E39" s="41" t="s">
        <v>19</v>
      </c>
      <c r="F39" s="41" t="s">
        <v>19</v>
      </c>
      <c r="G39" s="41" t="s">
        <v>14</v>
      </c>
      <c r="H39" s="41" t="s">
        <v>14</v>
      </c>
    </row>
    <row r="40" spans="1:8" ht="13.5" customHeight="1" thickBot="1">
      <c r="A40" s="18" t="s">
        <v>176</v>
      </c>
      <c r="B40" s="14">
        <v>1049</v>
      </c>
      <c r="C40" s="42" t="str">
        <f t="shared" si="0"/>
        <v>( )</v>
      </c>
      <c r="D40" s="42" t="str">
        <f t="shared" si="0"/>
        <v>( )</v>
      </c>
      <c r="E40" s="41" t="s">
        <v>19</v>
      </c>
      <c r="F40" s="41" t="s">
        <v>19</v>
      </c>
      <c r="G40" s="41" t="s">
        <v>14</v>
      </c>
      <c r="H40" s="41" t="s">
        <v>14</v>
      </c>
    </row>
    <row r="41" spans="1:8" ht="13.5" customHeight="1" thickBot="1">
      <c r="A41" s="18" t="s">
        <v>177</v>
      </c>
      <c r="B41" s="14">
        <v>1050</v>
      </c>
      <c r="C41" s="42" t="str">
        <f t="shared" si="0"/>
        <v>( )</v>
      </c>
      <c r="D41" s="42" t="str">
        <f t="shared" si="0"/>
        <v>( )</v>
      </c>
      <c r="E41" s="41" t="s">
        <v>19</v>
      </c>
      <c r="F41" s="41" t="s">
        <v>19</v>
      </c>
      <c r="G41" s="41" t="s">
        <v>14</v>
      </c>
      <c r="H41" s="41" t="s">
        <v>14</v>
      </c>
    </row>
    <row r="42" spans="1:8" ht="13.5" customHeight="1" thickBot="1">
      <c r="A42" s="18" t="s">
        <v>178</v>
      </c>
      <c r="B42" s="14" t="s">
        <v>179</v>
      </c>
      <c r="C42" s="42" t="str">
        <f t="shared" si="0"/>
        <v>( )</v>
      </c>
      <c r="D42" s="42" t="str">
        <f t="shared" si="0"/>
        <v>( )</v>
      </c>
      <c r="E42" s="41" t="s">
        <v>19</v>
      </c>
      <c r="F42" s="41" t="s">
        <v>19</v>
      </c>
      <c r="G42" s="41" t="s">
        <v>14</v>
      </c>
      <c r="H42" s="41" t="s">
        <v>14</v>
      </c>
    </row>
    <row r="43" spans="1:8" ht="13.5" customHeight="1" thickBot="1">
      <c r="A43" s="18" t="s">
        <v>416</v>
      </c>
      <c r="B43" s="14">
        <v>1051</v>
      </c>
      <c r="C43" s="143" t="s">
        <v>471</v>
      </c>
      <c r="D43" s="144" t="s">
        <v>483</v>
      </c>
      <c r="E43" s="143" t="s">
        <v>483</v>
      </c>
      <c r="F43" s="143" t="s">
        <v>483</v>
      </c>
      <c r="G43" s="42">
        <f>F43-E43</f>
        <v>0</v>
      </c>
      <c r="H43" s="42">
        <f>F43/E43*100</f>
        <v>100</v>
      </c>
    </row>
    <row r="44" spans="1:8" ht="13.5" customHeight="1" thickBot="1">
      <c r="A44" s="18" t="s">
        <v>180</v>
      </c>
      <c r="B44" s="14">
        <v>1060</v>
      </c>
      <c r="C44" s="47" t="str">
        <f t="shared" si="0"/>
        <v>-</v>
      </c>
      <c r="D44" s="47" t="str">
        <f t="shared" si="0"/>
        <v>-</v>
      </c>
      <c r="E44" s="43" t="s">
        <v>14</v>
      </c>
      <c r="F44" s="43" t="s">
        <v>14</v>
      </c>
      <c r="G44" s="41" t="s">
        <v>14</v>
      </c>
      <c r="H44" s="41" t="s">
        <v>14</v>
      </c>
    </row>
    <row r="45" spans="1:8" ht="13.5" customHeight="1" thickBot="1">
      <c r="A45" s="18" t="s">
        <v>181</v>
      </c>
      <c r="B45" s="14">
        <v>1061</v>
      </c>
      <c r="C45" s="41" t="str">
        <f>D45</f>
        <v>( )</v>
      </c>
      <c r="D45" s="42" t="str">
        <f t="shared" si="0"/>
        <v>( )</v>
      </c>
      <c r="E45" s="41" t="s">
        <v>19</v>
      </c>
      <c r="F45" s="41" t="s">
        <v>19</v>
      </c>
      <c r="G45" s="41" t="s">
        <v>14</v>
      </c>
      <c r="H45" s="41" t="s">
        <v>14</v>
      </c>
    </row>
    <row r="46" spans="1:8" ht="13.5" customHeight="1" thickBot="1">
      <c r="A46" s="18" t="s">
        <v>182</v>
      </c>
      <c r="B46" s="14">
        <v>1062</v>
      </c>
      <c r="C46" s="41" t="str">
        <f aca="true" t="shared" si="1" ref="C46:C62">D46</f>
        <v>( )</v>
      </c>
      <c r="D46" s="42" t="str">
        <f t="shared" si="0"/>
        <v>( )</v>
      </c>
      <c r="E46" s="41" t="s">
        <v>19</v>
      </c>
      <c r="F46" s="41" t="s">
        <v>19</v>
      </c>
      <c r="G46" s="41" t="s">
        <v>14</v>
      </c>
      <c r="H46" s="41" t="s">
        <v>14</v>
      </c>
    </row>
    <row r="47" spans="1:8" ht="13.5" customHeight="1" thickBot="1">
      <c r="A47" s="18" t="s">
        <v>165</v>
      </c>
      <c r="B47" s="14">
        <v>1063</v>
      </c>
      <c r="C47" s="41" t="str">
        <f t="shared" si="1"/>
        <v>( )</v>
      </c>
      <c r="D47" s="42" t="str">
        <f t="shared" si="0"/>
        <v>( )</v>
      </c>
      <c r="E47" s="41" t="s">
        <v>19</v>
      </c>
      <c r="F47" s="41" t="s">
        <v>19</v>
      </c>
      <c r="G47" s="41" t="s">
        <v>14</v>
      </c>
      <c r="H47" s="41" t="s">
        <v>14</v>
      </c>
    </row>
    <row r="48" spans="1:8" ht="13.5" customHeight="1" thickBot="1">
      <c r="A48" s="18" t="s">
        <v>166</v>
      </c>
      <c r="B48" s="14">
        <v>1064</v>
      </c>
      <c r="C48" s="41" t="str">
        <f t="shared" si="1"/>
        <v>( )</v>
      </c>
      <c r="D48" s="42" t="str">
        <f t="shared" si="0"/>
        <v>( )</v>
      </c>
      <c r="E48" s="41" t="s">
        <v>19</v>
      </c>
      <c r="F48" s="41" t="s">
        <v>19</v>
      </c>
      <c r="G48" s="41" t="s">
        <v>14</v>
      </c>
      <c r="H48" s="41" t="s">
        <v>14</v>
      </c>
    </row>
    <row r="49" spans="1:8" ht="13.5" customHeight="1" thickBot="1">
      <c r="A49" s="18" t="s">
        <v>183</v>
      </c>
      <c r="B49" s="14">
        <v>1065</v>
      </c>
      <c r="C49" s="41" t="str">
        <f t="shared" si="1"/>
        <v>( )</v>
      </c>
      <c r="D49" s="42" t="str">
        <f t="shared" si="0"/>
        <v>( )</v>
      </c>
      <c r="E49" s="41" t="s">
        <v>19</v>
      </c>
      <c r="F49" s="41" t="s">
        <v>19</v>
      </c>
      <c r="G49" s="41" t="s">
        <v>14</v>
      </c>
      <c r="H49" s="41" t="s">
        <v>14</v>
      </c>
    </row>
    <row r="50" spans="1:8" ht="13.5" customHeight="1" thickBot="1">
      <c r="A50" s="18" t="s">
        <v>184</v>
      </c>
      <c r="B50" s="14">
        <v>1066</v>
      </c>
      <c r="C50" s="41" t="str">
        <f t="shared" si="1"/>
        <v>( )</v>
      </c>
      <c r="D50" s="42" t="str">
        <f t="shared" si="0"/>
        <v>( )</v>
      </c>
      <c r="E50" s="41" t="s">
        <v>19</v>
      </c>
      <c r="F50" s="41" t="s">
        <v>19</v>
      </c>
      <c r="G50" s="41" t="s">
        <v>14</v>
      </c>
      <c r="H50" s="41" t="s">
        <v>14</v>
      </c>
    </row>
    <row r="51" spans="1:8" ht="13.5" customHeight="1" thickBot="1">
      <c r="A51" s="18" t="s">
        <v>185</v>
      </c>
      <c r="B51" s="14">
        <v>1067</v>
      </c>
      <c r="C51" s="41" t="str">
        <f t="shared" si="1"/>
        <v>(   )</v>
      </c>
      <c r="D51" s="42" t="str">
        <f t="shared" si="0"/>
        <v>(   )</v>
      </c>
      <c r="E51" s="41" t="s">
        <v>186</v>
      </c>
      <c r="F51" s="41" t="s">
        <v>186</v>
      </c>
      <c r="G51" s="42" t="s">
        <v>14</v>
      </c>
      <c r="H51" s="42" t="s">
        <v>14</v>
      </c>
    </row>
    <row r="52" spans="1:8" ht="13.5" customHeight="1" thickBot="1">
      <c r="A52" s="18" t="s">
        <v>187</v>
      </c>
      <c r="B52" s="14">
        <v>1070</v>
      </c>
      <c r="C52" s="43" t="str">
        <f t="shared" si="1"/>
        <v>-</v>
      </c>
      <c r="D52" s="47" t="str">
        <f t="shared" si="0"/>
        <v>-</v>
      </c>
      <c r="E52" s="43" t="s">
        <v>14</v>
      </c>
      <c r="F52" s="43" t="s">
        <v>14</v>
      </c>
      <c r="G52" s="41" t="s">
        <v>14</v>
      </c>
      <c r="H52" s="41" t="s">
        <v>14</v>
      </c>
    </row>
    <row r="53" spans="1:8" ht="13.5" customHeight="1" thickBot="1">
      <c r="A53" s="18" t="s">
        <v>26</v>
      </c>
      <c r="B53" s="14">
        <v>1071</v>
      </c>
      <c r="C53" s="41" t="str">
        <f t="shared" si="1"/>
        <v> </v>
      </c>
      <c r="D53" s="42" t="str">
        <f t="shared" si="0"/>
        <v> </v>
      </c>
      <c r="E53" s="41" t="s">
        <v>51</v>
      </c>
      <c r="F53" s="41" t="s">
        <v>51</v>
      </c>
      <c r="G53" s="41" t="s">
        <v>14</v>
      </c>
      <c r="H53" s="41" t="s">
        <v>14</v>
      </c>
    </row>
    <row r="54" spans="1:8" ht="13.5" customHeight="1" thickBot="1">
      <c r="A54" s="18" t="s">
        <v>188</v>
      </c>
      <c r="B54" s="14">
        <v>1072</v>
      </c>
      <c r="C54" s="41" t="str">
        <f t="shared" si="1"/>
        <v> </v>
      </c>
      <c r="D54" s="42" t="str">
        <f t="shared" si="0"/>
        <v> </v>
      </c>
      <c r="E54" s="41" t="s">
        <v>51</v>
      </c>
      <c r="F54" s="41" t="s">
        <v>51</v>
      </c>
      <c r="G54" s="41" t="s">
        <v>14</v>
      </c>
      <c r="H54" s="41" t="s">
        <v>14</v>
      </c>
    </row>
    <row r="55" spans="1:8" ht="13.5" customHeight="1" thickBot="1">
      <c r="A55" s="18" t="s">
        <v>189</v>
      </c>
      <c r="B55" s="14">
        <v>1073</v>
      </c>
      <c r="C55" s="41" t="str">
        <f t="shared" si="1"/>
        <v> </v>
      </c>
      <c r="D55" s="42" t="str">
        <f t="shared" si="0"/>
        <v> </v>
      </c>
      <c r="E55" s="41" t="s">
        <v>51</v>
      </c>
      <c r="F55" s="41" t="s">
        <v>51</v>
      </c>
      <c r="G55" s="41" t="s">
        <v>14</v>
      </c>
      <c r="H55" s="41" t="s">
        <v>14</v>
      </c>
    </row>
    <row r="56" spans="1:8" ht="13.5" customHeight="1" thickBot="1">
      <c r="A56" s="18" t="s">
        <v>190</v>
      </c>
      <c r="B56" s="14">
        <v>1080</v>
      </c>
      <c r="C56" s="43" t="str">
        <f t="shared" si="1"/>
        <v>-</v>
      </c>
      <c r="D56" s="47" t="str">
        <f t="shared" si="0"/>
        <v>-</v>
      </c>
      <c r="E56" s="43" t="s">
        <v>14</v>
      </c>
      <c r="F56" s="43" t="s">
        <v>14</v>
      </c>
      <c r="G56" s="41" t="s">
        <v>14</v>
      </c>
      <c r="H56" s="41" t="s">
        <v>14</v>
      </c>
    </row>
    <row r="57" spans="1:8" ht="13.5" customHeight="1" thickBot="1">
      <c r="A57" s="18" t="s">
        <v>26</v>
      </c>
      <c r="B57" s="14">
        <v>1081</v>
      </c>
      <c r="C57" s="41" t="str">
        <f t="shared" si="1"/>
        <v>(   )</v>
      </c>
      <c r="D57" s="42" t="str">
        <f t="shared" si="0"/>
        <v>(   )</v>
      </c>
      <c r="E57" s="41" t="s">
        <v>186</v>
      </c>
      <c r="F57" s="41" t="s">
        <v>186</v>
      </c>
      <c r="G57" s="41" t="s">
        <v>14</v>
      </c>
      <c r="H57" s="41" t="s">
        <v>14</v>
      </c>
    </row>
    <row r="58" spans="1:8" ht="13.5" customHeight="1" thickBot="1">
      <c r="A58" s="18" t="s">
        <v>191</v>
      </c>
      <c r="B58" s="14">
        <v>1082</v>
      </c>
      <c r="C58" s="41" t="str">
        <f t="shared" si="1"/>
        <v>(   )</v>
      </c>
      <c r="D58" s="42" t="str">
        <f t="shared" si="0"/>
        <v>(   )</v>
      </c>
      <c r="E58" s="41" t="s">
        <v>186</v>
      </c>
      <c r="F58" s="41" t="s">
        <v>186</v>
      </c>
      <c r="G58" s="41" t="s">
        <v>14</v>
      </c>
      <c r="H58" s="41" t="s">
        <v>14</v>
      </c>
    </row>
    <row r="59" spans="1:8" ht="13.5" customHeight="1" thickBot="1">
      <c r="A59" s="18" t="s">
        <v>192</v>
      </c>
      <c r="B59" s="14">
        <v>1083</v>
      </c>
      <c r="C59" s="41" t="str">
        <f t="shared" si="1"/>
        <v>(   )</v>
      </c>
      <c r="D59" s="42" t="str">
        <f t="shared" si="0"/>
        <v>(   )</v>
      </c>
      <c r="E59" s="41" t="s">
        <v>186</v>
      </c>
      <c r="F59" s="41" t="s">
        <v>186</v>
      </c>
      <c r="G59" s="41" t="s">
        <v>14</v>
      </c>
      <c r="H59" s="41" t="s">
        <v>14</v>
      </c>
    </row>
    <row r="60" spans="1:8" ht="13.5" customHeight="1" thickBot="1">
      <c r="A60" s="18" t="s">
        <v>193</v>
      </c>
      <c r="B60" s="14">
        <v>1084</v>
      </c>
      <c r="C60" s="41" t="str">
        <f t="shared" si="1"/>
        <v>(   )</v>
      </c>
      <c r="D60" s="42" t="str">
        <f t="shared" si="0"/>
        <v>(   )</v>
      </c>
      <c r="E60" s="41" t="s">
        <v>186</v>
      </c>
      <c r="F60" s="41" t="s">
        <v>186</v>
      </c>
      <c r="G60" s="41" t="s">
        <v>14</v>
      </c>
      <c r="H60" s="41" t="s">
        <v>14</v>
      </c>
    </row>
    <row r="61" spans="1:8" ht="13.5" customHeight="1" thickBot="1">
      <c r="A61" s="18" t="s">
        <v>194</v>
      </c>
      <c r="B61" s="14">
        <v>1085</v>
      </c>
      <c r="C61" s="41" t="str">
        <f t="shared" si="1"/>
        <v>(   )</v>
      </c>
      <c r="D61" s="42" t="str">
        <f t="shared" si="0"/>
        <v>(   )</v>
      </c>
      <c r="E61" s="41" t="s">
        <v>186</v>
      </c>
      <c r="F61" s="41" t="s">
        <v>186</v>
      </c>
      <c r="G61" s="41" t="s">
        <v>14</v>
      </c>
      <c r="H61" s="41" t="s">
        <v>14</v>
      </c>
    </row>
    <row r="62" spans="1:8" ht="13.5" customHeight="1" thickBot="1">
      <c r="A62" s="18" t="s">
        <v>195</v>
      </c>
      <c r="B62" s="14">
        <v>1086</v>
      </c>
      <c r="C62" s="41" t="str">
        <f t="shared" si="1"/>
        <v>(   )</v>
      </c>
      <c r="D62" s="42" t="str">
        <f t="shared" si="0"/>
        <v>(   )</v>
      </c>
      <c r="E62" s="41" t="s">
        <v>186</v>
      </c>
      <c r="F62" s="41" t="s">
        <v>186</v>
      </c>
      <c r="G62" s="41" t="s">
        <v>14</v>
      </c>
      <c r="H62" s="41" t="s">
        <v>14</v>
      </c>
    </row>
    <row r="63" spans="1:8" ht="13.5" customHeight="1" thickBot="1">
      <c r="A63" s="16" t="s">
        <v>30</v>
      </c>
      <c r="B63" s="17">
        <v>1100</v>
      </c>
      <c r="C63" s="44">
        <v>-57.2</v>
      </c>
      <c r="D63" s="44">
        <v>-11.1</v>
      </c>
      <c r="E63" s="44">
        <v>3.4</v>
      </c>
      <c r="F63" s="44">
        <v>-11.1</v>
      </c>
      <c r="G63" s="42">
        <f>F63-E63</f>
        <v>-14.5</v>
      </c>
      <c r="H63" s="42">
        <v>-326.5</v>
      </c>
    </row>
    <row r="64" spans="1:8" ht="13.5" customHeight="1" thickBot="1">
      <c r="A64" s="18" t="s">
        <v>196</v>
      </c>
      <c r="B64" s="14">
        <v>1110</v>
      </c>
      <c r="C64" s="41"/>
      <c r="D64" s="42" t="str">
        <f t="shared" si="0"/>
        <v> </v>
      </c>
      <c r="E64" s="41" t="s">
        <v>51</v>
      </c>
      <c r="F64" s="41" t="s">
        <v>51</v>
      </c>
      <c r="G64" s="41" t="s">
        <v>14</v>
      </c>
      <c r="H64" s="41" t="str">
        <f>G64</f>
        <v>-</v>
      </c>
    </row>
    <row r="65" spans="1:8" ht="13.5" customHeight="1" thickBot="1">
      <c r="A65" s="18" t="s">
        <v>197</v>
      </c>
      <c r="B65" s="14">
        <v>1120</v>
      </c>
      <c r="C65" s="41" t="str">
        <f>D65</f>
        <v>(   )</v>
      </c>
      <c r="D65" s="42" t="str">
        <f t="shared" si="0"/>
        <v>(   )</v>
      </c>
      <c r="E65" s="41" t="s">
        <v>186</v>
      </c>
      <c r="F65" s="41" t="s">
        <v>186</v>
      </c>
      <c r="G65" s="41" t="s">
        <v>14</v>
      </c>
      <c r="H65" s="41" t="s">
        <v>14</v>
      </c>
    </row>
    <row r="66" spans="1:8" ht="13.5" customHeight="1" thickBot="1">
      <c r="A66" s="18" t="s">
        <v>198</v>
      </c>
      <c r="B66" s="14">
        <v>1130</v>
      </c>
      <c r="C66" s="41" t="str">
        <f aca="true" t="shared" si="2" ref="C66:C73">D66</f>
        <v> </v>
      </c>
      <c r="D66" s="42" t="str">
        <f t="shared" si="0"/>
        <v> </v>
      </c>
      <c r="E66" s="41" t="s">
        <v>51</v>
      </c>
      <c r="F66" s="41" t="s">
        <v>51</v>
      </c>
      <c r="G66" s="41" t="s">
        <v>14</v>
      </c>
      <c r="H66" s="41" t="s">
        <v>14</v>
      </c>
    </row>
    <row r="67" spans="1:8" ht="13.5" customHeight="1" thickBot="1">
      <c r="A67" s="18" t="s">
        <v>199</v>
      </c>
      <c r="B67" s="14">
        <v>1140</v>
      </c>
      <c r="C67" s="41" t="str">
        <f t="shared" si="2"/>
        <v>(   )</v>
      </c>
      <c r="D67" s="42" t="str">
        <f t="shared" si="0"/>
        <v>(   )</v>
      </c>
      <c r="E67" s="41" t="s">
        <v>186</v>
      </c>
      <c r="F67" s="41" t="s">
        <v>186</v>
      </c>
      <c r="G67" s="41" t="s">
        <v>14</v>
      </c>
      <c r="H67" s="41" t="s">
        <v>14</v>
      </c>
    </row>
    <row r="68" spans="1:8" ht="13.5" customHeight="1" thickBot="1">
      <c r="A68" s="18" t="s">
        <v>37</v>
      </c>
      <c r="B68" s="14">
        <v>1150</v>
      </c>
      <c r="C68" s="43" t="str">
        <f t="shared" si="2"/>
        <v>-</v>
      </c>
      <c r="D68" s="47" t="str">
        <f t="shared" si="0"/>
        <v>-</v>
      </c>
      <c r="E68" s="43" t="s">
        <v>14</v>
      </c>
      <c r="F68" s="43" t="s">
        <v>14</v>
      </c>
      <c r="G68" s="41" t="s">
        <v>14</v>
      </c>
      <c r="H68" s="41" t="s">
        <v>14</v>
      </c>
    </row>
    <row r="69" spans="1:8" ht="13.5" customHeight="1" thickBot="1">
      <c r="A69" s="18" t="s">
        <v>26</v>
      </c>
      <c r="B69" s="14">
        <v>1151</v>
      </c>
      <c r="C69" s="41" t="str">
        <f t="shared" si="2"/>
        <v> </v>
      </c>
      <c r="D69" s="42" t="str">
        <f t="shared" si="0"/>
        <v> </v>
      </c>
      <c r="E69" s="41" t="s">
        <v>51</v>
      </c>
      <c r="F69" s="41" t="s">
        <v>51</v>
      </c>
      <c r="G69" s="42" t="s">
        <v>14</v>
      </c>
      <c r="H69" s="42" t="s">
        <v>14</v>
      </c>
    </row>
    <row r="70" spans="1:8" ht="13.5" customHeight="1" thickBot="1">
      <c r="A70" s="18" t="s">
        <v>200</v>
      </c>
      <c r="B70" s="14">
        <v>1152</v>
      </c>
      <c r="C70" s="41" t="str">
        <f t="shared" si="2"/>
        <v> </v>
      </c>
      <c r="D70" s="42" t="str">
        <f t="shared" si="0"/>
        <v> </v>
      </c>
      <c r="E70" s="41" t="s">
        <v>51</v>
      </c>
      <c r="F70" s="41" t="s">
        <v>51</v>
      </c>
      <c r="G70" s="41" t="s">
        <v>14</v>
      </c>
      <c r="H70" s="41" t="s">
        <v>14</v>
      </c>
    </row>
    <row r="71" spans="1:8" ht="13.5" customHeight="1" thickBot="1">
      <c r="A71" s="18" t="s">
        <v>38</v>
      </c>
      <c r="B71" s="14">
        <v>1160</v>
      </c>
      <c r="C71" s="43" t="str">
        <f t="shared" si="2"/>
        <v>-</v>
      </c>
      <c r="D71" s="47" t="str">
        <f t="shared" si="0"/>
        <v>-</v>
      </c>
      <c r="E71" s="43" t="s">
        <v>14</v>
      </c>
      <c r="F71" s="43" t="s">
        <v>14</v>
      </c>
      <c r="G71" s="41" t="s">
        <v>14</v>
      </c>
      <c r="H71" s="41" t="s">
        <v>14</v>
      </c>
    </row>
    <row r="72" spans="1:8" ht="13.5" customHeight="1" thickBot="1">
      <c r="A72" s="18" t="s">
        <v>26</v>
      </c>
      <c r="B72" s="14">
        <v>1161</v>
      </c>
      <c r="C72" s="41" t="str">
        <f t="shared" si="2"/>
        <v>(   )</v>
      </c>
      <c r="D72" s="42" t="str">
        <f t="shared" si="0"/>
        <v>(   )</v>
      </c>
      <c r="E72" s="41" t="s">
        <v>186</v>
      </c>
      <c r="F72" s="41" t="s">
        <v>186</v>
      </c>
      <c r="G72" s="41" t="s">
        <v>14</v>
      </c>
      <c r="H72" s="41" t="s">
        <v>14</v>
      </c>
    </row>
    <row r="73" spans="1:8" ht="13.5" customHeight="1" thickBot="1">
      <c r="A73" s="18" t="s">
        <v>201</v>
      </c>
      <c r="B73" s="14">
        <v>1162</v>
      </c>
      <c r="C73" s="41" t="str">
        <f t="shared" si="2"/>
        <v>(   )</v>
      </c>
      <c r="D73" s="42" t="str">
        <f t="shared" si="0"/>
        <v>(   )</v>
      </c>
      <c r="E73" s="41" t="s">
        <v>186</v>
      </c>
      <c r="F73" s="41" t="s">
        <v>186</v>
      </c>
      <c r="G73" s="41" t="s">
        <v>14</v>
      </c>
      <c r="H73" s="41" t="s">
        <v>14</v>
      </c>
    </row>
    <row r="74" spans="1:8" ht="13.5" customHeight="1" thickBot="1">
      <c r="A74" s="16" t="s">
        <v>39</v>
      </c>
      <c r="B74" s="17">
        <v>1170</v>
      </c>
      <c r="C74" s="44">
        <f>C63</f>
        <v>-57.2</v>
      </c>
      <c r="D74" s="44">
        <f t="shared" si="0"/>
        <v>-11.1</v>
      </c>
      <c r="E74" s="44">
        <v>3.4</v>
      </c>
      <c r="F74" s="44">
        <f>F63</f>
        <v>-11.1</v>
      </c>
      <c r="G74" s="42">
        <f>F74-E74</f>
        <v>-14.5</v>
      </c>
      <c r="H74" s="42">
        <f>H63</f>
        <v>-326.5</v>
      </c>
    </row>
    <row r="75" spans="1:8" ht="13.5" customHeight="1" thickBot="1">
      <c r="A75" s="18" t="s">
        <v>40</v>
      </c>
      <c r="B75" s="14">
        <v>1180</v>
      </c>
      <c r="C75" s="41"/>
      <c r="D75" s="42"/>
      <c r="E75" s="143" t="s">
        <v>468</v>
      </c>
      <c r="F75" s="41"/>
      <c r="G75" s="41" t="s">
        <v>14</v>
      </c>
      <c r="H75" s="41" t="s">
        <v>14</v>
      </c>
    </row>
    <row r="76" spans="1:8" ht="13.5" customHeight="1" thickBot="1">
      <c r="A76" s="18" t="s">
        <v>41</v>
      </c>
      <c r="B76" s="14">
        <v>1181</v>
      </c>
      <c r="C76" s="41"/>
      <c r="D76" s="42" t="str">
        <f aca="true" t="shared" si="3" ref="D76:D84">F76</f>
        <v> </v>
      </c>
      <c r="E76" s="41" t="s">
        <v>51</v>
      </c>
      <c r="F76" s="41" t="s">
        <v>51</v>
      </c>
      <c r="G76" s="41" t="s">
        <v>14</v>
      </c>
      <c r="H76" s="41" t="s">
        <v>14</v>
      </c>
    </row>
    <row r="77" spans="1:8" ht="13.5" customHeight="1" thickBot="1">
      <c r="A77" s="18" t="s">
        <v>42</v>
      </c>
      <c r="B77" s="14">
        <v>1190</v>
      </c>
      <c r="C77" s="41"/>
      <c r="D77" s="42" t="str">
        <f t="shared" si="3"/>
        <v> </v>
      </c>
      <c r="E77" s="41" t="s">
        <v>51</v>
      </c>
      <c r="F77" s="41" t="s">
        <v>51</v>
      </c>
      <c r="G77" s="41" t="s">
        <v>14</v>
      </c>
      <c r="H77" s="41" t="s">
        <v>14</v>
      </c>
    </row>
    <row r="78" spans="1:8" ht="13.5" customHeight="1" thickBot="1">
      <c r="A78" s="18" t="s">
        <v>43</v>
      </c>
      <c r="B78" s="14">
        <v>1191</v>
      </c>
      <c r="C78" s="41" t="str">
        <f>D78</f>
        <v>(   )</v>
      </c>
      <c r="D78" s="42" t="str">
        <f t="shared" si="3"/>
        <v>(   )</v>
      </c>
      <c r="E78" s="41" t="s">
        <v>186</v>
      </c>
      <c r="F78" s="41" t="s">
        <v>186</v>
      </c>
      <c r="G78" s="41" t="s">
        <v>14</v>
      </c>
      <c r="H78" s="41" t="s">
        <v>14</v>
      </c>
    </row>
    <row r="79" spans="1:8" ht="13.5" customHeight="1" thickBot="1">
      <c r="A79" s="16" t="s">
        <v>202</v>
      </c>
      <c r="B79" s="17">
        <v>1200</v>
      </c>
      <c r="C79" s="44">
        <f>C74</f>
        <v>-57.2</v>
      </c>
      <c r="D79" s="44">
        <f t="shared" si="3"/>
        <v>-11.1</v>
      </c>
      <c r="E79" s="44">
        <v>1.4</v>
      </c>
      <c r="F79" s="44">
        <f>F74</f>
        <v>-11.1</v>
      </c>
      <c r="G79" s="42">
        <f>F79-E79</f>
        <v>-12.5</v>
      </c>
      <c r="H79" s="42">
        <v>-792.9</v>
      </c>
    </row>
    <row r="80" spans="1:8" ht="13.5" customHeight="1" thickBot="1">
      <c r="A80" s="18" t="s">
        <v>203</v>
      </c>
      <c r="B80" s="14">
        <v>1201</v>
      </c>
      <c r="C80" s="41"/>
      <c r="D80" s="42" t="str">
        <f t="shared" si="3"/>
        <v> </v>
      </c>
      <c r="E80" s="41">
        <v>1.4</v>
      </c>
      <c r="F80" s="41" t="s">
        <v>51</v>
      </c>
      <c r="G80" s="41" t="s">
        <v>14</v>
      </c>
      <c r="H80" s="41" t="s">
        <v>14</v>
      </c>
    </row>
    <row r="81" spans="1:8" ht="13.5" customHeight="1" thickBot="1">
      <c r="A81" s="18" t="s">
        <v>204</v>
      </c>
      <c r="B81" s="14">
        <v>1202</v>
      </c>
      <c r="C81" s="143" t="s">
        <v>512</v>
      </c>
      <c r="D81" s="144" t="s">
        <v>513</v>
      </c>
      <c r="E81" s="79" t="s">
        <v>511</v>
      </c>
      <c r="F81" s="41" t="str">
        <f>D81</f>
        <v>(11,1)</v>
      </c>
      <c r="G81" s="41" t="s">
        <v>14</v>
      </c>
      <c r="H81" s="41" t="s">
        <v>14</v>
      </c>
    </row>
    <row r="82" spans="1:8" ht="13.5" customHeight="1" thickBot="1">
      <c r="A82" s="16" t="s">
        <v>47</v>
      </c>
      <c r="B82" s="17">
        <v>1210</v>
      </c>
      <c r="C82" s="45">
        <f>C10</f>
        <v>72.3</v>
      </c>
      <c r="D82" s="45">
        <f t="shared" si="3"/>
        <v>185.3</v>
      </c>
      <c r="E82" s="45">
        <v>267.3</v>
      </c>
      <c r="F82" s="45">
        <f>F10</f>
        <v>185.3</v>
      </c>
      <c r="G82" s="41">
        <f>F82-E82</f>
        <v>-82</v>
      </c>
      <c r="H82" s="41">
        <f>F82/E82*100</f>
        <v>69.3228582117471</v>
      </c>
    </row>
    <row r="83" spans="1:8" ht="13.5" customHeight="1" thickBot="1">
      <c r="A83" s="16" t="s">
        <v>48</v>
      </c>
      <c r="B83" s="17">
        <v>1220</v>
      </c>
      <c r="C83" s="45">
        <f>C11+C21</f>
        <v>129.5</v>
      </c>
      <c r="D83" s="45">
        <f t="shared" si="3"/>
        <v>196.39999999999998</v>
      </c>
      <c r="E83" s="45">
        <v>263.9</v>
      </c>
      <c r="F83" s="45">
        <f>F11+F21</f>
        <v>196.39999999999998</v>
      </c>
      <c r="G83" s="41">
        <f>F83-E83</f>
        <v>-67.5</v>
      </c>
      <c r="H83" s="41">
        <f>F83/E83*100</f>
        <v>74.42212959454338</v>
      </c>
    </row>
    <row r="84" spans="1:8" ht="13.5" customHeight="1" thickBot="1">
      <c r="A84" s="18" t="s">
        <v>49</v>
      </c>
      <c r="B84" s="14">
        <v>1230</v>
      </c>
      <c r="C84" s="41"/>
      <c r="D84" s="42" t="str">
        <f t="shared" si="3"/>
        <v> </v>
      </c>
      <c r="E84" s="41" t="s">
        <v>51</v>
      </c>
      <c r="F84" s="41" t="s">
        <v>51</v>
      </c>
      <c r="G84" s="41" t="s">
        <v>14</v>
      </c>
      <c r="H84" s="41" t="s">
        <v>14</v>
      </c>
    </row>
    <row r="85" spans="1:8" ht="13.5" customHeight="1" thickBot="1">
      <c r="A85" s="177" t="s">
        <v>205</v>
      </c>
      <c r="B85" s="178"/>
      <c r="C85" s="178"/>
      <c r="D85" s="178"/>
      <c r="E85" s="178"/>
      <c r="F85" s="178"/>
      <c r="G85" s="178"/>
      <c r="H85" s="179"/>
    </row>
    <row r="86" spans="1:8" ht="13.5" customHeight="1" thickBot="1">
      <c r="A86" s="18" t="s">
        <v>206</v>
      </c>
      <c r="B86" s="14">
        <v>1300</v>
      </c>
      <c r="C86" s="43">
        <f>C79</f>
        <v>-57.2</v>
      </c>
      <c r="D86" s="43">
        <f>F86</f>
        <v>-11.1</v>
      </c>
      <c r="E86" s="43">
        <v>3.4</v>
      </c>
      <c r="F86" s="43">
        <f>F74</f>
        <v>-11.1</v>
      </c>
      <c r="G86" s="41">
        <f>F86-E86</f>
        <v>-14.5</v>
      </c>
      <c r="H86" s="41">
        <f>F86/E86*100</f>
        <v>-326.4705882352941</v>
      </c>
    </row>
    <row r="87" spans="1:8" ht="13.5" customHeight="1" thickBot="1">
      <c r="A87" s="18" t="s">
        <v>207</v>
      </c>
      <c r="B87" s="14">
        <v>1301</v>
      </c>
      <c r="C87" s="43">
        <v>0.5</v>
      </c>
      <c r="D87" s="43">
        <f aca="true" t="shared" si="4" ref="D87:D92">F87</f>
        <v>0</v>
      </c>
      <c r="E87" s="43">
        <v>0.7</v>
      </c>
      <c r="F87" s="43">
        <v>0</v>
      </c>
      <c r="G87" s="41">
        <f>F87-E87</f>
        <v>-0.7</v>
      </c>
      <c r="H87" s="41">
        <f>F87/E87*100</f>
        <v>0</v>
      </c>
    </row>
    <row r="88" spans="1:8" ht="13.5" customHeight="1" thickBot="1">
      <c r="A88" s="18" t="s">
        <v>208</v>
      </c>
      <c r="B88" s="14">
        <v>1302</v>
      </c>
      <c r="C88" s="43" t="str">
        <f>D88</f>
        <v>-</v>
      </c>
      <c r="D88" s="43" t="str">
        <f t="shared" si="4"/>
        <v>-</v>
      </c>
      <c r="E88" s="43" t="s">
        <v>14</v>
      </c>
      <c r="F88" s="43" t="s">
        <v>14</v>
      </c>
      <c r="G88" s="41" t="s">
        <v>14</v>
      </c>
      <c r="H88" s="41" t="s">
        <v>14</v>
      </c>
    </row>
    <row r="89" spans="1:8" ht="13.5" customHeight="1" thickBot="1">
      <c r="A89" s="18" t="s">
        <v>209</v>
      </c>
      <c r="B89" s="14">
        <v>1303</v>
      </c>
      <c r="C89" s="43" t="str">
        <f>D89</f>
        <v>(   )</v>
      </c>
      <c r="D89" s="43" t="str">
        <f t="shared" si="4"/>
        <v>(   )</v>
      </c>
      <c r="E89" s="43" t="s">
        <v>186</v>
      </c>
      <c r="F89" s="43" t="s">
        <v>186</v>
      </c>
      <c r="G89" s="41" t="s">
        <v>14</v>
      </c>
      <c r="H89" s="41" t="s">
        <v>14</v>
      </c>
    </row>
    <row r="90" spans="1:8" ht="13.5" customHeight="1" thickBot="1">
      <c r="A90" s="18" t="s">
        <v>210</v>
      </c>
      <c r="B90" s="14">
        <v>1304</v>
      </c>
      <c r="C90" s="43" t="str">
        <f>D90</f>
        <v>-</v>
      </c>
      <c r="D90" s="43" t="str">
        <f t="shared" si="4"/>
        <v>-</v>
      </c>
      <c r="E90" s="43" t="s">
        <v>14</v>
      </c>
      <c r="F90" s="43" t="s">
        <v>14</v>
      </c>
      <c r="G90" s="41" t="s">
        <v>14</v>
      </c>
      <c r="H90" s="41" t="s">
        <v>14</v>
      </c>
    </row>
    <row r="91" spans="1:8" ht="13.5" customHeight="1" thickBot="1">
      <c r="A91" s="18" t="s">
        <v>211</v>
      </c>
      <c r="B91" s="14">
        <v>1305</v>
      </c>
      <c r="C91" s="43" t="str">
        <f>D91</f>
        <v>(   )</v>
      </c>
      <c r="D91" s="43" t="str">
        <f t="shared" si="4"/>
        <v>(   )</v>
      </c>
      <c r="E91" s="43" t="s">
        <v>186</v>
      </c>
      <c r="F91" s="43" t="s">
        <v>186</v>
      </c>
      <c r="G91" s="41" t="s">
        <v>14</v>
      </c>
      <c r="H91" s="41" t="s">
        <v>14</v>
      </c>
    </row>
    <row r="92" spans="1:8" ht="13.5" customHeight="1" thickBot="1">
      <c r="A92" s="16" t="s">
        <v>31</v>
      </c>
      <c r="B92" s="17">
        <v>1310</v>
      </c>
      <c r="C92" s="46">
        <f>C86+C87</f>
        <v>-56.7</v>
      </c>
      <c r="D92" s="77">
        <f t="shared" si="4"/>
        <v>-11.1</v>
      </c>
      <c r="E92" s="46">
        <f>E86+E87</f>
        <v>4.1</v>
      </c>
      <c r="F92" s="46">
        <f>F86+F87</f>
        <v>-11.1</v>
      </c>
      <c r="G92" s="41">
        <f>F92-E92</f>
        <v>-15.2</v>
      </c>
      <c r="H92" s="41">
        <f>F92/E92*100</f>
        <v>-270.7317073170732</v>
      </c>
    </row>
    <row r="93" spans="1:8" ht="13.5" customHeight="1" thickBot="1">
      <c r="A93" s="177" t="s">
        <v>50</v>
      </c>
      <c r="B93" s="178"/>
      <c r="C93" s="178"/>
      <c r="D93" s="178"/>
      <c r="E93" s="178"/>
      <c r="F93" s="178"/>
      <c r="G93" s="178"/>
      <c r="H93" s="179"/>
    </row>
    <row r="94" spans="1:8" ht="13.5" customHeight="1" thickBot="1">
      <c r="A94" s="18" t="s">
        <v>52</v>
      </c>
      <c r="B94" s="14">
        <v>1400</v>
      </c>
      <c r="C94" s="41">
        <v>4</v>
      </c>
      <c r="D94" s="41">
        <v>10.5</v>
      </c>
      <c r="E94" s="41">
        <v>5</v>
      </c>
      <c r="F94" s="41">
        <v>10.5</v>
      </c>
      <c r="G94" s="41">
        <f>F94-E94</f>
        <v>5.5</v>
      </c>
      <c r="H94" s="41">
        <f>F94/E94*100</f>
        <v>210</v>
      </c>
    </row>
    <row r="95" spans="1:8" ht="13.5" customHeight="1" thickBot="1">
      <c r="A95" s="18" t="s">
        <v>53</v>
      </c>
      <c r="B95" s="14">
        <v>1401</v>
      </c>
      <c r="C95" s="41">
        <v>0.9</v>
      </c>
      <c r="D95" s="41">
        <v>2.9</v>
      </c>
      <c r="E95" s="41">
        <v>0</v>
      </c>
      <c r="F95" s="41">
        <v>2.9</v>
      </c>
      <c r="G95" s="41">
        <f aca="true" t="shared" si="5" ref="G95:G101">F95-E95</f>
        <v>2.9</v>
      </c>
      <c r="H95" s="41" t="s">
        <v>14</v>
      </c>
    </row>
    <row r="96" spans="1:8" ht="13.5" customHeight="1" thickBot="1">
      <c r="A96" s="18" t="s">
        <v>54</v>
      </c>
      <c r="B96" s="14">
        <v>1402</v>
      </c>
      <c r="C96" s="41">
        <v>3.1</v>
      </c>
      <c r="D96" s="41">
        <v>7.6</v>
      </c>
      <c r="E96" s="41">
        <v>5</v>
      </c>
      <c r="F96" s="41">
        <v>7.6</v>
      </c>
      <c r="G96" s="41">
        <f t="shared" si="5"/>
        <v>2.5999999999999996</v>
      </c>
      <c r="H96" s="41">
        <f aca="true" t="shared" si="6" ref="H96:H101">F96/E96*100</f>
        <v>152</v>
      </c>
    </row>
    <row r="97" spans="1:8" ht="13.5" customHeight="1" thickBot="1">
      <c r="A97" s="18" t="s">
        <v>55</v>
      </c>
      <c r="B97" s="14">
        <v>1410</v>
      </c>
      <c r="C97" s="41">
        <v>101.1</v>
      </c>
      <c r="D97" s="41">
        <v>150</v>
      </c>
      <c r="E97" s="41">
        <v>210.5</v>
      </c>
      <c r="F97" s="41">
        <v>150</v>
      </c>
      <c r="G97" s="41">
        <f t="shared" si="5"/>
        <v>-60.5</v>
      </c>
      <c r="H97" s="41">
        <f t="shared" si="6"/>
        <v>71.25890736342043</v>
      </c>
    </row>
    <row r="98" spans="1:8" ht="13.5" customHeight="1" thickBot="1">
      <c r="A98" s="18" t="s">
        <v>56</v>
      </c>
      <c r="B98" s="14">
        <v>1420</v>
      </c>
      <c r="C98" s="41">
        <v>22.2</v>
      </c>
      <c r="D98" s="41">
        <v>31.3</v>
      </c>
      <c r="E98" s="41">
        <v>46.2</v>
      </c>
      <c r="F98" s="41">
        <v>31.3</v>
      </c>
      <c r="G98" s="41">
        <f t="shared" si="5"/>
        <v>-14.900000000000002</v>
      </c>
      <c r="H98" s="41">
        <v>67.8</v>
      </c>
    </row>
    <row r="99" spans="1:8" ht="13.5" customHeight="1" thickBot="1">
      <c r="A99" s="18" t="s">
        <v>57</v>
      </c>
      <c r="B99" s="14">
        <v>1430</v>
      </c>
      <c r="C99" s="41">
        <v>0.5</v>
      </c>
      <c r="D99" s="41">
        <v>0</v>
      </c>
      <c r="E99" s="41">
        <v>0.7</v>
      </c>
      <c r="F99" s="41">
        <v>0</v>
      </c>
      <c r="G99" s="41">
        <f t="shared" si="5"/>
        <v>-0.7</v>
      </c>
      <c r="H99" s="41">
        <f t="shared" si="6"/>
        <v>0</v>
      </c>
    </row>
    <row r="100" spans="1:8" ht="13.5" customHeight="1" thickBot="1">
      <c r="A100" s="18" t="s">
        <v>58</v>
      </c>
      <c r="B100" s="14">
        <v>1440</v>
      </c>
      <c r="C100" s="41">
        <v>1.7</v>
      </c>
      <c r="D100" s="41">
        <v>4.6</v>
      </c>
      <c r="E100" s="41">
        <v>1.5</v>
      </c>
      <c r="F100" s="41">
        <v>4.6</v>
      </c>
      <c r="G100" s="41">
        <f t="shared" si="5"/>
        <v>3.0999999999999996</v>
      </c>
      <c r="H100" s="41">
        <f t="shared" si="6"/>
        <v>306.66666666666663</v>
      </c>
    </row>
    <row r="101" spans="1:8" ht="13.5" customHeight="1" thickBot="1">
      <c r="A101" s="16" t="s">
        <v>59</v>
      </c>
      <c r="B101" s="17">
        <v>1450</v>
      </c>
      <c r="C101" s="47">
        <f>C94+C97+C98+C99+C100</f>
        <v>129.5</v>
      </c>
      <c r="D101" s="47">
        <f>D94+D97+D98+D99+D100</f>
        <v>196.4</v>
      </c>
      <c r="E101" s="47">
        <f>E94+E97+E98+E99+E100</f>
        <v>263.9</v>
      </c>
      <c r="F101" s="47">
        <f>F94+F97+F98+F99+F100</f>
        <v>196.4</v>
      </c>
      <c r="G101" s="79">
        <f t="shared" si="5"/>
        <v>-67.49999999999997</v>
      </c>
      <c r="H101" s="79">
        <f t="shared" si="6"/>
        <v>74.42212959454339</v>
      </c>
    </row>
    <row r="102" ht="30.75" customHeight="1">
      <c r="A102" s="11"/>
    </row>
    <row r="103" spans="1:8" ht="18" customHeight="1">
      <c r="A103" s="24" t="s">
        <v>458</v>
      </c>
      <c r="B103" s="78"/>
      <c r="C103" s="118"/>
      <c r="D103" s="78"/>
      <c r="E103" s="48"/>
      <c r="F103" s="48"/>
      <c r="G103" s="170" t="s">
        <v>413</v>
      </c>
      <c r="H103" s="170"/>
    </row>
    <row r="104" spans="1:8" ht="12" customHeight="1">
      <c r="A104" s="66" t="s">
        <v>414</v>
      </c>
      <c r="B104" s="174" t="s">
        <v>153</v>
      </c>
      <c r="C104" s="174"/>
      <c r="D104" s="174"/>
      <c r="E104" s="174"/>
      <c r="F104" s="174"/>
      <c r="G104" s="169" t="s">
        <v>154</v>
      </c>
      <c r="H104" s="169"/>
    </row>
  </sheetData>
  <sheetProtection/>
  <mergeCells count="12">
    <mergeCell ref="B104:F104"/>
    <mergeCell ref="G104:H104"/>
    <mergeCell ref="A1:H1"/>
    <mergeCell ref="A4:H4"/>
    <mergeCell ref="A93:H93"/>
    <mergeCell ref="A6:A7"/>
    <mergeCell ref="B6:B7"/>
    <mergeCell ref="A9:H9"/>
    <mergeCell ref="A85:H85"/>
    <mergeCell ref="C6:D6"/>
    <mergeCell ref="E6:H6"/>
    <mergeCell ref="G103:H103"/>
  </mergeCells>
  <printOptions/>
  <pageMargins left="0.5118110236220472" right="0.31496062992125984" top="0.7480314960629921" bottom="0.5511811023622047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="120" zoomScaleNormal="120" zoomScalePageLayoutView="0" workbookViewId="0" topLeftCell="A16">
      <selection activeCell="H12" sqref="H12"/>
    </sheetView>
  </sheetViews>
  <sheetFormatPr defaultColWidth="9.140625" defaultRowHeight="15"/>
  <cols>
    <col min="1" max="1" width="71.8515625" style="0" customWidth="1"/>
    <col min="5" max="6" width="8.8515625" style="40" customWidth="1"/>
    <col min="7" max="7" width="10.00390625" style="0" customWidth="1"/>
    <col min="8" max="8" width="10.00390625" style="40" customWidth="1"/>
  </cols>
  <sheetData>
    <row r="1" spans="1:8" ht="18" customHeight="1">
      <c r="A1" s="185" t="s">
        <v>212</v>
      </c>
      <c r="B1" s="185"/>
      <c r="C1" s="185"/>
      <c r="D1" s="185"/>
      <c r="E1" s="185"/>
      <c r="F1" s="185"/>
      <c r="G1" s="185"/>
      <c r="H1" s="185"/>
    </row>
    <row r="2" ht="12" customHeight="1">
      <c r="A2" s="11"/>
    </row>
    <row r="3" ht="12" customHeight="1"/>
    <row r="4" spans="1:8" ht="20.25" customHeight="1">
      <c r="A4" s="166" t="s">
        <v>60</v>
      </c>
      <c r="B4" s="166"/>
      <c r="C4" s="166"/>
      <c r="D4" s="166"/>
      <c r="E4" s="166"/>
      <c r="F4" s="166"/>
      <c r="G4" s="166"/>
      <c r="H4" s="166"/>
    </row>
    <row r="5" ht="12" customHeight="1" thickBot="1"/>
    <row r="6" spans="1:8" ht="29.25" customHeight="1" thickBot="1">
      <c r="A6" s="186" t="s">
        <v>4</v>
      </c>
      <c r="B6" s="186" t="s">
        <v>5</v>
      </c>
      <c r="C6" s="180" t="s">
        <v>448</v>
      </c>
      <c r="D6" s="190"/>
      <c r="E6" s="161" t="s">
        <v>450</v>
      </c>
      <c r="F6" s="162"/>
      <c r="G6" s="162"/>
      <c r="H6" s="163"/>
    </row>
    <row r="7" spans="1:8" ht="29.25" customHeight="1" thickBot="1">
      <c r="A7" s="187"/>
      <c r="B7" s="187"/>
      <c r="C7" s="15" t="s">
        <v>449</v>
      </c>
      <c r="D7" s="14" t="s">
        <v>7</v>
      </c>
      <c r="E7" s="41" t="s">
        <v>8</v>
      </c>
      <c r="F7" s="41" t="s">
        <v>9</v>
      </c>
      <c r="G7" s="14" t="s">
        <v>10</v>
      </c>
      <c r="H7" s="41" t="s">
        <v>11</v>
      </c>
    </row>
    <row r="8" spans="1:8" ht="12" customHeight="1" thickBot="1">
      <c r="A8" s="15">
        <v>1</v>
      </c>
      <c r="B8" s="14">
        <v>2</v>
      </c>
      <c r="C8" s="14">
        <v>3</v>
      </c>
      <c r="D8" s="14">
        <v>4</v>
      </c>
      <c r="E8" s="41">
        <v>5</v>
      </c>
      <c r="F8" s="41">
        <v>6</v>
      </c>
      <c r="G8" s="14">
        <v>7</v>
      </c>
      <c r="H8" s="41">
        <v>8</v>
      </c>
    </row>
    <row r="9" spans="1:8" ht="15.75" thickBot="1">
      <c r="A9" s="177" t="s">
        <v>61</v>
      </c>
      <c r="B9" s="178"/>
      <c r="C9" s="178"/>
      <c r="D9" s="178"/>
      <c r="E9" s="178"/>
      <c r="F9" s="178"/>
      <c r="G9" s="178"/>
      <c r="H9" s="179"/>
    </row>
    <row r="10" spans="1:8" ht="15.75" customHeight="1" thickBot="1">
      <c r="A10" s="18" t="s">
        <v>44</v>
      </c>
      <c r="B10" s="14">
        <v>1200</v>
      </c>
      <c r="C10" s="22">
        <v>-57.2</v>
      </c>
      <c r="D10" s="49">
        <f>F10</f>
        <v>-11.1</v>
      </c>
      <c r="E10" s="49">
        <v>1.4</v>
      </c>
      <c r="F10" s="49">
        <f>Лист3!F79</f>
        <v>-11.1</v>
      </c>
      <c r="G10" s="41">
        <f>F10-E10</f>
        <v>-12.5</v>
      </c>
      <c r="H10" s="41">
        <v>-792.9</v>
      </c>
    </row>
    <row r="11" spans="1:8" ht="15.75" customHeight="1" thickBot="1">
      <c r="A11" s="18" t="s">
        <v>62</v>
      </c>
      <c r="B11" s="14">
        <v>2000</v>
      </c>
      <c r="C11" s="14">
        <v>-58.8</v>
      </c>
      <c r="D11" s="41">
        <f aca="true" t="shared" si="0" ref="D11:D22">F11</f>
        <v>3.3</v>
      </c>
      <c r="E11" s="41">
        <v>0</v>
      </c>
      <c r="F11" s="41">
        <v>3.3</v>
      </c>
      <c r="G11" s="41">
        <f>F11-E11</f>
        <v>3.3</v>
      </c>
      <c r="H11" s="41" t="str">
        <f>H12</f>
        <v>-</v>
      </c>
    </row>
    <row r="12" spans="1:8" ht="15.75" customHeight="1" thickBot="1">
      <c r="A12" s="18" t="s">
        <v>63</v>
      </c>
      <c r="B12" s="14">
        <v>2010</v>
      </c>
      <c r="C12" s="43" t="str">
        <f>D12</f>
        <v>-</v>
      </c>
      <c r="D12" s="43" t="str">
        <f t="shared" si="0"/>
        <v>-</v>
      </c>
      <c r="E12" s="43" t="s">
        <v>14</v>
      </c>
      <c r="F12" s="43" t="s">
        <v>14</v>
      </c>
      <c r="G12" s="14" t="s">
        <v>14</v>
      </c>
      <c r="H12" s="41" t="s">
        <v>14</v>
      </c>
    </row>
    <row r="13" spans="1:8" ht="15.75" customHeight="1" thickBot="1">
      <c r="A13" s="18" t="s">
        <v>64</v>
      </c>
      <c r="B13" s="14">
        <v>2011</v>
      </c>
      <c r="C13" s="79" t="str">
        <f aca="true" t="shared" si="1" ref="C13:C21">D13</f>
        <v>(   )</v>
      </c>
      <c r="D13" s="41" t="str">
        <f t="shared" si="0"/>
        <v>(   )</v>
      </c>
      <c r="E13" s="41" t="s">
        <v>186</v>
      </c>
      <c r="F13" s="41" t="s">
        <v>186</v>
      </c>
      <c r="G13" s="14" t="s">
        <v>14</v>
      </c>
      <c r="H13" s="41" t="s">
        <v>14</v>
      </c>
    </row>
    <row r="14" spans="1:8" ht="15.75" customHeight="1" thickBot="1">
      <c r="A14" s="18" t="s">
        <v>65</v>
      </c>
      <c r="B14" s="14">
        <v>2012</v>
      </c>
      <c r="C14" s="79" t="str">
        <f t="shared" si="1"/>
        <v>(   )</v>
      </c>
      <c r="D14" s="41" t="str">
        <f t="shared" si="0"/>
        <v>(   )</v>
      </c>
      <c r="E14" s="41" t="s">
        <v>186</v>
      </c>
      <c r="F14" s="41" t="s">
        <v>186</v>
      </c>
      <c r="G14" s="14" t="s">
        <v>14</v>
      </c>
      <c r="H14" s="41" t="s">
        <v>14</v>
      </c>
    </row>
    <row r="15" spans="1:8" ht="15.75" customHeight="1" thickBot="1">
      <c r="A15" s="18" t="s">
        <v>66</v>
      </c>
      <c r="B15" s="14" t="s">
        <v>67</v>
      </c>
      <c r="C15" s="79" t="str">
        <f t="shared" si="1"/>
        <v>(   )</v>
      </c>
      <c r="D15" s="41" t="str">
        <f t="shared" si="0"/>
        <v>(   )</v>
      </c>
      <c r="E15" s="41" t="s">
        <v>186</v>
      </c>
      <c r="F15" s="41" t="s">
        <v>186</v>
      </c>
      <c r="G15" s="14" t="s">
        <v>14</v>
      </c>
      <c r="H15" s="41" t="s">
        <v>14</v>
      </c>
    </row>
    <row r="16" spans="1:8" ht="15.75" customHeight="1" thickBot="1">
      <c r="A16" s="18" t="s">
        <v>68</v>
      </c>
      <c r="B16" s="14">
        <v>2020</v>
      </c>
      <c r="C16" s="79" t="str">
        <f t="shared" si="1"/>
        <v> </v>
      </c>
      <c r="D16" s="41" t="str">
        <f t="shared" si="0"/>
        <v> </v>
      </c>
      <c r="E16" s="41" t="s">
        <v>51</v>
      </c>
      <c r="F16" s="41" t="s">
        <v>51</v>
      </c>
      <c r="G16" s="14" t="s">
        <v>14</v>
      </c>
      <c r="H16" s="41" t="s">
        <v>14</v>
      </c>
    </row>
    <row r="17" spans="1:8" ht="15.75" customHeight="1" thickBot="1">
      <c r="A17" s="18" t="s">
        <v>69</v>
      </c>
      <c r="B17" s="14">
        <v>2030</v>
      </c>
      <c r="C17" s="79" t="str">
        <f t="shared" si="1"/>
        <v>(   )</v>
      </c>
      <c r="D17" s="41" t="str">
        <f t="shared" si="0"/>
        <v>(   )</v>
      </c>
      <c r="E17" s="41" t="s">
        <v>186</v>
      </c>
      <c r="F17" s="41" t="s">
        <v>186</v>
      </c>
      <c r="G17" s="14" t="s">
        <v>14</v>
      </c>
      <c r="H17" s="41" t="s">
        <v>14</v>
      </c>
    </row>
    <row r="18" spans="1:8" ht="15.75" customHeight="1" thickBot="1">
      <c r="A18" s="18" t="s">
        <v>213</v>
      </c>
      <c r="B18" s="14">
        <v>2031</v>
      </c>
      <c r="C18" s="79" t="str">
        <f t="shared" si="1"/>
        <v>(   )</v>
      </c>
      <c r="D18" s="41" t="str">
        <f t="shared" si="0"/>
        <v>(   )</v>
      </c>
      <c r="E18" s="41" t="s">
        <v>186</v>
      </c>
      <c r="F18" s="41" t="s">
        <v>186</v>
      </c>
      <c r="G18" s="14" t="s">
        <v>14</v>
      </c>
      <c r="H18" s="41" t="s">
        <v>14</v>
      </c>
    </row>
    <row r="19" spans="1:8" ht="15.75" customHeight="1" thickBot="1">
      <c r="A19" s="18" t="s">
        <v>70</v>
      </c>
      <c r="B19" s="14">
        <v>2040</v>
      </c>
      <c r="C19" s="79" t="str">
        <f t="shared" si="1"/>
        <v>(   )</v>
      </c>
      <c r="D19" s="41" t="str">
        <f t="shared" si="0"/>
        <v>(   )</v>
      </c>
      <c r="E19" s="41" t="s">
        <v>186</v>
      </c>
      <c r="F19" s="41" t="s">
        <v>186</v>
      </c>
      <c r="G19" s="14" t="s">
        <v>14</v>
      </c>
      <c r="H19" s="41" t="s">
        <v>14</v>
      </c>
    </row>
    <row r="20" spans="1:8" ht="15.75" customHeight="1" thickBot="1">
      <c r="A20" s="18" t="s">
        <v>214</v>
      </c>
      <c r="B20" s="14">
        <v>2050</v>
      </c>
      <c r="C20" s="79" t="str">
        <f t="shared" si="1"/>
        <v>(   )</v>
      </c>
      <c r="D20" s="41" t="str">
        <f t="shared" si="0"/>
        <v>(   )</v>
      </c>
      <c r="E20" s="41" t="s">
        <v>186</v>
      </c>
      <c r="F20" s="41" t="s">
        <v>186</v>
      </c>
      <c r="G20" s="14" t="s">
        <v>14</v>
      </c>
      <c r="H20" s="41" t="s">
        <v>14</v>
      </c>
    </row>
    <row r="21" spans="1:8" ht="15.75" customHeight="1" thickBot="1">
      <c r="A21" s="18" t="s">
        <v>215</v>
      </c>
      <c r="B21" s="14">
        <v>2060</v>
      </c>
      <c r="C21" s="79" t="str">
        <f t="shared" si="1"/>
        <v>(   )</v>
      </c>
      <c r="D21" s="41" t="str">
        <f t="shared" si="0"/>
        <v>(   )</v>
      </c>
      <c r="E21" s="41" t="s">
        <v>186</v>
      </c>
      <c r="F21" s="41" t="s">
        <v>186</v>
      </c>
      <c r="G21" s="14" t="s">
        <v>14</v>
      </c>
      <c r="H21" s="41" t="s">
        <v>14</v>
      </c>
    </row>
    <row r="22" spans="1:8" ht="15.75" customHeight="1" thickBot="1">
      <c r="A22" s="18" t="s">
        <v>73</v>
      </c>
      <c r="B22" s="14">
        <v>2070</v>
      </c>
      <c r="C22" s="22">
        <v>-116</v>
      </c>
      <c r="D22" s="49">
        <f t="shared" si="0"/>
        <v>-7.8</v>
      </c>
      <c r="E22" s="49">
        <v>0</v>
      </c>
      <c r="F22" s="49">
        <v>-7.8</v>
      </c>
      <c r="G22" s="41">
        <f>F22-E22</f>
        <v>-7.8</v>
      </c>
      <c r="H22" s="41">
        <v>0</v>
      </c>
    </row>
    <row r="23" spans="1:8" ht="15.75" customHeight="1" thickBot="1">
      <c r="A23" s="177" t="s">
        <v>74</v>
      </c>
      <c r="B23" s="178"/>
      <c r="C23" s="178"/>
      <c r="D23" s="178"/>
      <c r="E23" s="178"/>
      <c r="F23" s="178"/>
      <c r="G23" s="178"/>
      <c r="H23" s="179"/>
    </row>
    <row r="24" spans="1:8" ht="29.25" customHeight="1" thickBot="1">
      <c r="A24" s="16" t="s">
        <v>75</v>
      </c>
      <c r="B24" s="17">
        <v>2110</v>
      </c>
      <c r="C24" s="20">
        <f>C25+C33</f>
        <v>2.8</v>
      </c>
      <c r="D24" s="44">
        <f>D25+D33</f>
        <v>13.5</v>
      </c>
      <c r="E24" s="44">
        <f>E25+E33</f>
        <v>5.1</v>
      </c>
      <c r="F24" s="44">
        <f>F25+F33</f>
        <v>13.5</v>
      </c>
      <c r="G24" s="41">
        <f>F24-E24</f>
        <v>8.4</v>
      </c>
      <c r="H24" s="41">
        <f>F24/E24*100</f>
        <v>264.7058823529412</v>
      </c>
    </row>
    <row r="25" spans="1:8" ht="15.75" customHeight="1" thickBot="1">
      <c r="A25" s="18" t="s">
        <v>76</v>
      </c>
      <c r="B25" s="14">
        <v>2111</v>
      </c>
      <c r="C25" s="14">
        <v>1.3</v>
      </c>
      <c r="D25" s="42">
        <v>11.2</v>
      </c>
      <c r="E25" s="41">
        <v>2</v>
      </c>
      <c r="F25" s="41">
        <v>11.2</v>
      </c>
      <c r="G25" s="41">
        <f>F25-E25</f>
        <v>9.2</v>
      </c>
      <c r="H25" s="41">
        <f>F25/E25*100</f>
        <v>560</v>
      </c>
    </row>
    <row r="26" spans="1:8" ht="15.75" customHeight="1" thickBot="1">
      <c r="A26" s="18" t="s">
        <v>77</v>
      </c>
      <c r="B26" s="14">
        <v>2112</v>
      </c>
      <c r="C26" s="14"/>
      <c r="D26" s="42" t="str">
        <f aca="true" t="shared" si="2" ref="D26:D47">F26</f>
        <v> </v>
      </c>
      <c r="E26" s="41" t="s">
        <v>51</v>
      </c>
      <c r="F26" s="41" t="s">
        <v>51</v>
      </c>
      <c r="G26" s="14" t="s">
        <v>14</v>
      </c>
      <c r="H26" s="41" t="s">
        <v>14</v>
      </c>
    </row>
    <row r="27" spans="1:8" ht="15.75" customHeight="1" thickBot="1">
      <c r="A27" s="18" t="s">
        <v>78</v>
      </c>
      <c r="B27" s="14">
        <v>2113</v>
      </c>
      <c r="C27" s="41" t="str">
        <f>D27</f>
        <v>(   )</v>
      </c>
      <c r="D27" s="42" t="str">
        <f t="shared" si="2"/>
        <v>(   )</v>
      </c>
      <c r="E27" s="41" t="s">
        <v>186</v>
      </c>
      <c r="F27" s="41" t="s">
        <v>186</v>
      </c>
      <c r="G27" s="14" t="s">
        <v>14</v>
      </c>
      <c r="H27" s="41" t="s">
        <v>14</v>
      </c>
    </row>
    <row r="28" spans="1:8" ht="15.75" customHeight="1" thickBot="1">
      <c r="A28" s="18" t="s">
        <v>79</v>
      </c>
      <c r="B28" s="14">
        <v>2114</v>
      </c>
      <c r="C28" s="14"/>
      <c r="D28" s="42" t="str">
        <f t="shared" si="2"/>
        <v> </v>
      </c>
      <c r="E28" s="41" t="s">
        <v>51</v>
      </c>
      <c r="F28" s="41" t="s">
        <v>51</v>
      </c>
      <c r="G28" s="14" t="s">
        <v>14</v>
      </c>
      <c r="H28" s="41" t="s">
        <v>14</v>
      </c>
    </row>
    <row r="29" spans="1:8" ht="15.75" customHeight="1" thickBot="1">
      <c r="A29" s="18" t="s">
        <v>80</v>
      </c>
      <c r="B29" s="14">
        <v>2115</v>
      </c>
      <c r="C29" s="14"/>
      <c r="D29" s="42" t="str">
        <f t="shared" si="2"/>
        <v> </v>
      </c>
      <c r="E29" s="41" t="s">
        <v>51</v>
      </c>
      <c r="F29" s="41" t="s">
        <v>51</v>
      </c>
      <c r="G29" s="14" t="s">
        <v>14</v>
      </c>
      <c r="H29" s="41" t="s">
        <v>14</v>
      </c>
    </row>
    <row r="30" spans="1:8" ht="15.75" customHeight="1" thickBot="1">
      <c r="A30" s="18" t="s">
        <v>81</v>
      </c>
      <c r="B30" s="14">
        <v>2116</v>
      </c>
      <c r="C30" s="14"/>
      <c r="D30" s="42" t="str">
        <f t="shared" si="2"/>
        <v> </v>
      </c>
      <c r="E30" s="41" t="s">
        <v>51</v>
      </c>
      <c r="F30" s="41" t="s">
        <v>51</v>
      </c>
      <c r="G30" s="14" t="s">
        <v>14</v>
      </c>
      <c r="H30" s="41" t="s">
        <v>14</v>
      </c>
    </row>
    <row r="31" spans="1:8" ht="15.75" customHeight="1" thickBot="1">
      <c r="A31" s="18" t="s">
        <v>82</v>
      </c>
      <c r="B31" s="14">
        <v>2117</v>
      </c>
      <c r="C31" s="14"/>
      <c r="D31" s="42" t="str">
        <f t="shared" si="2"/>
        <v> </v>
      </c>
      <c r="E31" s="41" t="s">
        <v>51</v>
      </c>
      <c r="F31" s="41" t="s">
        <v>51</v>
      </c>
      <c r="G31" s="14" t="s">
        <v>14</v>
      </c>
      <c r="H31" s="41" t="s">
        <v>14</v>
      </c>
    </row>
    <row r="32" spans="1:8" ht="15.75" customHeight="1" thickBot="1">
      <c r="A32" s="18" t="s">
        <v>216</v>
      </c>
      <c r="B32" s="14">
        <v>2118</v>
      </c>
      <c r="C32" s="14"/>
      <c r="D32" s="42" t="str">
        <f t="shared" si="2"/>
        <v> </v>
      </c>
      <c r="E32" s="41" t="s">
        <v>51</v>
      </c>
      <c r="F32" s="41" t="s">
        <v>51</v>
      </c>
      <c r="G32" s="14" t="s">
        <v>14</v>
      </c>
      <c r="H32" s="41" t="s">
        <v>14</v>
      </c>
    </row>
    <row r="33" spans="1:8" ht="15.75" customHeight="1" thickBot="1">
      <c r="A33" s="18" t="s">
        <v>419</v>
      </c>
      <c r="B33" s="14">
        <v>2119</v>
      </c>
      <c r="C33" s="14">
        <v>1.5</v>
      </c>
      <c r="D33" s="42">
        <f t="shared" si="2"/>
        <v>2.3</v>
      </c>
      <c r="E33" s="41">
        <v>3.1</v>
      </c>
      <c r="F33" s="41">
        <v>2.3</v>
      </c>
      <c r="G33" s="41">
        <f>F33-E33</f>
        <v>-0.8000000000000003</v>
      </c>
      <c r="H33" s="41">
        <f>F33/E33*100</f>
        <v>74.19354838709677</v>
      </c>
    </row>
    <row r="34" spans="1:8" ht="15.75" customHeight="1" thickBot="1">
      <c r="A34" s="16" t="s">
        <v>218</v>
      </c>
      <c r="B34" s="17">
        <v>2120</v>
      </c>
      <c r="C34" s="20">
        <f>C35</f>
        <v>18.2</v>
      </c>
      <c r="D34" s="44">
        <f t="shared" si="2"/>
        <v>27</v>
      </c>
      <c r="E34" s="44">
        <v>37.9</v>
      </c>
      <c r="F34" s="44">
        <f>F35</f>
        <v>27</v>
      </c>
      <c r="G34" s="41">
        <f>F34-E34</f>
        <v>-10.899999999999999</v>
      </c>
      <c r="H34" s="41">
        <f>F34/E34*100</f>
        <v>71.2401055408971</v>
      </c>
    </row>
    <row r="35" spans="1:8" ht="15.75" customHeight="1" thickBot="1">
      <c r="A35" s="18" t="s">
        <v>216</v>
      </c>
      <c r="B35" s="14">
        <v>2121</v>
      </c>
      <c r="C35" s="14">
        <v>18.2</v>
      </c>
      <c r="D35" s="42">
        <f t="shared" si="2"/>
        <v>27</v>
      </c>
      <c r="E35" s="41">
        <v>37.9</v>
      </c>
      <c r="F35" s="41">
        <f>Лист2!F55*0.18</f>
        <v>27</v>
      </c>
      <c r="G35" s="41">
        <f>F35-E35</f>
        <v>-10.899999999999999</v>
      </c>
      <c r="H35" s="41">
        <f>F35/E35*100</f>
        <v>71.2401055408971</v>
      </c>
    </row>
    <row r="36" spans="1:8" ht="15.75" customHeight="1" thickBot="1">
      <c r="A36" s="18" t="s">
        <v>219</v>
      </c>
      <c r="B36" s="14">
        <v>2122</v>
      </c>
      <c r="C36" s="14"/>
      <c r="D36" s="42" t="str">
        <f t="shared" si="2"/>
        <v> </v>
      </c>
      <c r="E36" s="41" t="s">
        <v>51</v>
      </c>
      <c r="F36" s="41" t="s">
        <v>51</v>
      </c>
      <c r="G36" s="14" t="s">
        <v>14</v>
      </c>
      <c r="H36" s="41" t="s">
        <v>14</v>
      </c>
    </row>
    <row r="37" spans="1:8" ht="15.75" customHeight="1" thickBot="1">
      <c r="A37" s="18" t="s">
        <v>220</v>
      </c>
      <c r="B37" s="14">
        <v>2123</v>
      </c>
      <c r="C37" s="14"/>
      <c r="D37" s="42" t="str">
        <f t="shared" si="2"/>
        <v> </v>
      </c>
      <c r="E37" s="41" t="s">
        <v>51</v>
      </c>
      <c r="F37" s="41" t="s">
        <v>51</v>
      </c>
      <c r="G37" s="14" t="s">
        <v>14</v>
      </c>
      <c r="H37" s="41" t="s">
        <v>14</v>
      </c>
    </row>
    <row r="38" spans="1:8" ht="15.75" customHeight="1" thickBot="1">
      <c r="A38" s="18" t="s">
        <v>217</v>
      </c>
      <c r="B38" s="14">
        <v>2124</v>
      </c>
      <c r="C38" s="14"/>
      <c r="D38" s="42" t="str">
        <f t="shared" si="2"/>
        <v> </v>
      </c>
      <c r="E38" s="41" t="s">
        <v>51</v>
      </c>
      <c r="F38" s="41" t="s">
        <v>51</v>
      </c>
      <c r="G38" s="14" t="s">
        <v>14</v>
      </c>
      <c r="H38" s="41" t="s">
        <v>14</v>
      </c>
    </row>
    <row r="39" spans="1:8" ht="15.75" customHeight="1" thickBot="1">
      <c r="A39" s="16" t="s">
        <v>221</v>
      </c>
      <c r="B39" s="17">
        <v>2130</v>
      </c>
      <c r="C39" s="20">
        <f>C42</f>
        <v>22.2</v>
      </c>
      <c r="D39" s="44">
        <f t="shared" si="2"/>
        <v>31.3</v>
      </c>
      <c r="E39" s="44">
        <v>46.2</v>
      </c>
      <c r="F39" s="44">
        <f>F42</f>
        <v>31.3</v>
      </c>
      <c r="G39" s="41">
        <f>F39-E39</f>
        <v>-14.900000000000002</v>
      </c>
      <c r="H39" s="41">
        <f>F39/E39*100</f>
        <v>67.74891774891775</v>
      </c>
    </row>
    <row r="40" spans="1:8" ht="15.75" customHeight="1" thickBot="1">
      <c r="A40" s="18" t="s">
        <v>86</v>
      </c>
      <c r="B40" s="14">
        <v>2131</v>
      </c>
      <c r="C40" s="14"/>
      <c r="D40" s="42" t="str">
        <f t="shared" si="2"/>
        <v> </v>
      </c>
      <c r="E40" s="41" t="s">
        <v>51</v>
      </c>
      <c r="F40" s="41" t="s">
        <v>51</v>
      </c>
      <c r="G40" s="14" t="s">
        <v>14</v>
      </c>
      <c r="H40" s="41" t="s">
        <v>14</v>
      </c>
    </row>
    <row r="41" spans="1:8" ht="15.75" customHeight="1" thickBot="1">
      <c r="A41" s="18" t="s">
        <v>222</v>
      </c>
      <c r="B41" s="14">
        <v>2132</v>
      </c>
      <c r="C41" s="14"/>
      <c r="D41" s="42" t="str">
        <f t="shared" si="2"/>
        <v> </v>
      </c>
      <c r="E41" s="41" t="s">
        <v>51</v>
      </c>
      <c r="F41" s="41" t="s">
        <v>51</v>
      </c>
      <c r="G41" s="14" t="s">
        <v>14</v>
      </c>
      <c r="H41" s="41" t="s">
        <v>14</v>
      </c>
    </row>
    <row r="42" spans="1:8" ht="15.75" customHeight="1" thickBot="1">
      <c r="A42" s="18" t="s">
        <v>87</v>
      </c>
      <c r="B42" s="14">
        <v>2133</v>
      </c>
      <c r="C42" s="14">
        <v>22.2</v>
      </c>
      <c r="D42" s="42">
        <f t="shared" si="2"/>
        <v>31.3</v>
      </c>
      <c r="E42" s="41">
        <v>46.2</v>
      </c>
      <c r="F42" s="41">
        <f>Лист3!F98</f>
        <v>31.3</v>
      </c>
      <c r="G42" s="41">
        <f>F42-E42</f>
        <v>-14.900000000000002</v>
      </c>
      <c r="H42" s="41">
        <f>F42/E42*100</f>
        <v>67.74891774891775</v>
      </c>
    </row>
    <row r="43" spans="1:8" ht="15.75" customHeight="1" thickBot="1">
      <c r="A43" s="18" t="s">
        <v>223</v>
      </c>
      <c r="B43" s="14">
        <v>2134</v>
      </c>
      <c r="C43" s="14"/>
      <c r="D43" s="42" t="str">
        <f t="shared" si="2"/>
        <v> </v>
      </c>
      <c r="E43" s="41" t="s">
        <v>51</v>
      </c>
      <c r="F43" s="41" t="s">
        <v>51</v>
      </c>
      <c r="G43" s="14" t="s">
        <v>14</v>
      </c>
      <c r="H43" s="41" t="s">
        <v>14</v>
      </c>
    </row>
    <row r="44" spans="1:8" ht="15.75" customHeight="1" thickBot="1">
      <c r="A44" s="16" t="s">
        <v>224</v>
      </c>
      <c r="B44" s="17">
        <v>2140</v>
      </c>
      <c r="C44" s="44" t="str">
        <f>D44</f>
        <v>-</v>
      </c>
      <c r="D44" s="44" t="str">
        <f t="shared" si="2"/>
        <v>-</v>
      </c>
      <c r="E44" s="44" t="s">
        <v>14</v>
      </c>
      <c r="F44" s="44" t="s">
        <v>14</v>
      </c>
      <c r="G44" s="14" t="s">
        <v>14</v>
      </c>
      <c r="H44" s="41" t="s">
        <v>14</v>
      </c>
    </row>
    <row r="45" spans="1:8" ht="15.75" customHeight="1" thickBot="1">
      <c r="A45" s="18" t="s">
        <v>225</v>
      </c>
      <c r="B45" s="14">
        <v>2141</v>
      </c>
      <c r="C45" s="14"/>
      <c r="D45" s="42" t="str">
        <f t="shared" si="2"/>
        <v> </v>
      </c>
      <c r="E45" s="41" t="s">
        <v>51</v>
      </c>
      <c r="F45" s="41" t="s">
        <v>51</v>
      </c>
      <c r="G45" s="14" t="s">
        <v>14</v>
      </c>
      <c r="H45" s="41" t="s">
        <v>14</v>
      </c>
    </row>
    <row r="46" spans="1:8" ht="15.75" customHeight="1" thickBot="1">
      <c r="A46" s="18" t="s">
        <v>226</v>
      </c>
      <c r="B46" s="14">
        <v>2142</v>
      </c>
      <c r="C46" s="14"/>
      <c r="D46" s="42" t="str">
        <f t="shared" si="2"/>
        <v> </v>
      </c>
      <c r="E46" s="41" t="s">
        <v>51</v>
      </c>
      <c r="F46" s="41" t="s">
        <v>51</v>
      </c>
      <c r="G46" s="14" t="s">
        <v>14</v>
      </c>
      <c r="H46" s="41" t="s">
        <v>14</v>
      </c>
    </row>
    <row r="47" spans="1:8" ht="15.75" customHeight="1" thickBot="1">
      <c r="A47" s="16" t="s">
        <v>88</v>
      </c>
      <c r="B47" s="17">
        <v>2200</v>
      </c>
      <c r="C47" s="20">
        <f>C24+C34+C39</f>
        <v>43.2</v>
      </c>
      <c r="D47" s="44">
        <f t="shared" si="2"/>
        <v>71.8</v>
      </c>
      <c r="E47" s="44">
        <v>89.2</v>
      </c>
      <c r="F47" s="44">
        <f>F39+F34+F24</f>
        <v>71.8</v>
      </c>
      <c r="G47" s="41">
        <f>F47-E47</f>
        <v>-17.400000000000006</v>
      </c>
      <c r="H47" s="41">
        <f>F47/E47*100</f>
        <v>80.49327354260089</v>
      </c>
    </row>
    <row r="48" ht="15.75">
      <c r="A48" s="11"/>
    </row>
    <row r="49" ht="15.75">
      <c r="A49" s="11"/>
    </row>
    <row r="50" spans="1:9" ht="15.75">
      <c r="A50" s="24" t="s">
        <v>459</v>
      </c>
      <c r="B50" s="78"/>
      <c r="C50" s="78"/>
      <c r="D50" s="78"/>
      <c r="E50" s="48"/>
      <c r="F50" s="48"/>
      <c r="G50" s="188" t="s">
        <v>413</v>
      </c>
      <c r="H50" s="188"/>
      <c r="I50" s="1"/>
    </row>
    <row r="51" spans="1:9" ht="25.5" customHeight="1">
      <c r="A51" s="66" t="s">
        <v>414</v>
      </c>
      <c r="B51" s="174" t="s">
        <v>153</v>
      </c>
      <c r="C51" s="174"/>
      <c r="D51" s="174"/>
      <c r="E51" s="174"/>
      <c r="F51" s="174"/>
      <c r="G51" s="189" t="s">
        <v>154</v>
      </c>
      <c r="H51" s="189"/>
      <c r="I51" s="1"/>
    </row>
    <row r="52" ht="15.75">
      <c r="A52" s="11"/>
    </row>
    <row r="53" ht="15.75">
      <c r="A53" s="11"/>
    </row>
    <row r="54" ht="15.75">
      <c r="A54" s="11"/>
    </row>
    <row r="55" ht="15.75">
      <c r="A55" s="11"/>
    </row>
  </sheetData>
  <sheetProtection/>
  <mergeCells count="11">
    <mergeCell ref="C6:D6"/>
    <mergeCell ref="A1:H1"/>
    <mergeCell ref="A4:H4"/>
    <mergeCell ref="A6:A7"/>
    <mergeCell ref="B6:B7"/>
    <mergeCell ref="E6:H6"/>
    <mergeCell ref="A23:H23"/>
    <mergeCell ref="G50:H50"/>
    <mergeCell ref="B51:F51"/>
    <mergeCell ref="G51:H51"/>
    <mergeCell ref="A9:H9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="120" zoomScaleNormal="120" zoomScalePageLayoutView="0" workbookViewId="0" topLeftCell="A1">
      <selection activeCell="E13" sqref="E13"/>
    </sheetView>
  </sheetViews>
  <sheetFormatPr defaultColWidth="9.140625" defaultRowHeight="15"/>
  <cols>
    <col min="1" max="1" width="59.28125" style="0" customWidth="1"/>
    <col min="3" max="3" width="11.57421875" style="0" customWidth="1"/>
    <col min="4" max="4" width="11.57421875" style="40" customWidth="1"/>
    <col min="5" max="6" width="9.421875" style="40" customWidth="1"/>
    <col min="7" max="7" width="13.57421875" style="40" customWidth="1"/>
    <col min="8" max="8" width="13.00390625" style="40" customWidth="1"/>
  </cols>
  <sheetData>
    <row r="1" spans="1:8" ht="15.75">
      <c r="A1" s="185" t="s">
        <v>227</v>
      </c>
      <c r="B1" s="185"/>
      <c r="C1" s="185"/>
      <c r="D1" s="185"/>
      <c r="E1" s="185"/>
      <c r="F1" s="185"/>
      <c r="G1" s="185"/>
      <c r="H1" s="185"/>
    </row>
    <row r="2" ht="9" customHeight="1"/>
    <row r="3" spans="1:8" ht="17.25">
      <c r="A3" s="166" t="s">
        <v>228</v>
      </c>
      <c r="B3" s="166"/>
      <c r="C3" s="166"/>
      <c r="D3" s="166"/>
      <c r="E3" s="166"/>
      <c r="F3" s="166"/>
      <c r="G3" s="166"/>
      <c r="H3" s="166"/>
    </row>
    <row r="4" ht="12.75" customHeight="1" thickBot="1"/>
    <row r="5" spans="1:8" ht="27.75" customHeight="1" thickBot="1">
      <c r="A5" s="186" t="s">
        <v>4</v>
      </c>
      <c r="B5" s="186" t="s">
        <v>5</v>
      </c>
      <c r="C5" s="180" t="s">
        <v>448</v>
      </c>
      <c r="D5" s="190"/>
      <c r="E5" s="161" t="s">
        <v>450</v>
      </c>
      <c r="F5" s="162"/>
      <c r="G5" s="162"/>
      <c r="H5" s="163"/>
    </row>
    <row r="6" spans="1:8" ht="17.25" customHeight="1" thickBot="1">
      <c r="A6" s="187"/>
      <c r="B6" s="187"/>
      <c r="C6" s="15" t="s">
        <v>449</v>
      </c>
      <c r="D6" s="41" t="s">
        <v>7</v>
      </c>
      <c r="E6" s="41" t="s">
        <v>8</v>
      </c>
      <c r="F6" s="41" t="s">
        <v>9</v>
      </c>
      <c r="G6" s="41" t="s">
        <v>10</v>
      </c>
      <c r="H6" s="41" t="s">
        <v>11</v>
      </c>
    </row>
    <row r="7" spans="1:8" ht="15.75" thickBot="1">
      <c r="A7" s="15">
        <v>1</v>
      </c>
      <c r="B7" s="14">
        <v>2</v>
      </c>
      <c r="C7" s="14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</row>
    <row r="8" spans="1:8" ht="15.75" customHeight="1" thickBot="1">
      <c r="A8" s="23" t="s">
        <v>229</v>
      </c>
      <c r="B8" s="191" t="s">
        <v>51</v>
      </c>
      <c r="C8" s="192"/>
      <c r="D8" s="192"/>
      <c r="E8" s="192"/>
      <c r="F8" s="192"/>
      <c r="G8" s="192"/>
      <c r="H8" s="193"/>
    </row>
    <row r="9" spans="1:8" ht="15.75" customHeight="1" thickBot="1">
      <c r="A9" s="16" t="s">
        <v>230</v>
      </c>
      <c r="B9" s="17">
        <v>3000</v>
      </c>
      <c r="C9" s="20">
        <f>C10+C14</f>
        <v>150.39999999999998</v>
      </c>
      <c r="D9" s="44">
        <f>F9</f>
        <v>291.70000000000005</v>
      </c>
      <c r="E9" s="44">
        <f>E10</f>
        <v>267.3</v>
      </c>
      <c r="F9" s="44">
        <f>F10+F14</f>
        <v>291.70000000000005</v>
      </c>
      <c r="G9" s="42">
        <f>F9-E9</f>
        <v>24.400000000000034</v>
      </c>
      <c r="H9" s="42">
        <f>F9/E9*100</f>
        <v>109.12832023943136</v>
      </c>
    </row>
    <row r="10" spans="1:8" ht="15.75" customHeight="1" thickBot="1">
      <c r="A10" s="18" t="s">
        <v>231</v>
      </c>
      <c r="B10" s="14">
        <v>3010</v>
      </c>
      <c r="C10" s="14">
        <f>Лист3!C10</f>
        <v>72.3</v>
      </c>
      <c r="D10" s="80">
        <f>F10</f>
        <v>185.3</v>
      </c>
      <c r="E10" s="41">
        <f>Лист3!E10</f>
        <v>267.3</v>
      </c>
      <c r="F10" s="41">
        <v>185.3</v>
      </c>
      <c r="G10" s="42">
        <f>F10-E10</f>
        <v>-82</v>
      </c>
      <c r="H10" s="42">
        <f>F10/E10*100</f>
        <v>69.3228582117471</v>
      </c>
    </row>
    <row r="11" spans="1:8" ht="15.75" customHeight="1" thickBot="1">
      <c r="A11" s="18" t="s">
        <v>232</v>
      </c>
      <c r="B11" s="14">
        <v>3020</v>
      </c>
      <c r="C11" s="14" t="s">
        <v>14</v>
      </c>
      <c r="D11" s="41" t="s">
        <v>14</v>
      </c>
      <c r="E11" s="41" t="str">
        <f>G11</f>
        <v>-</v>
      </c>
      <c r="F11" s="41" t="str">
        <f>G11</f>
        <v>-</v>
      </c>
      <c r="G11" s="41" t="s">
        <v>14</v>
      </c>
      <c r="H11" s="41" t="s">
        <v>14</v>
      </c>
    </row>
    <row r="12" spans="1:8" ht="15.75" customHeight="1" thickBot="1">
      <c r="A12" s="18" t="s">
        <v>233</v>
      </c>
      <c r="B12" s="14">
        <v>3030</v>
      </c>
      <c r="C12" s="14" t="s">
        <v>14</v>
      </c>
      <c r="D12" s="41" t="s">
        <v>14</v>
      </c>
      <c r="E12" s="41" t="str">
        <f aca="true" t="shared" si="0" ref="E12:E19">G12</f>
        <v>-</v>
      </c>
      <c r="F12" s="41" t="str">
        <f>G12</f>
        <v>-</v>
      </c>
      <c r="G12" s="41" t="s">
        <v>14</v>
      </c>
      <c r="H12" s="41" t="s">
        <v>14</v>
      </c>
    </row>
    <row r="13" spans="1:8" ht="15.75" customHeight="1" thickBot="1">
      <c r="A13" s="18" t="s">
        <v>234</v>
      </c>
      <c r="B13" s="14">
        <v>3040</v>
      </c>
      <c r="C13" s="14" t="s">
        <v>14</v>
      </c>
      <c r="D13" s="41" t="s">
        <v>14</v>
      </c>
      <c r="E13" s="41" t="str">
        <f t="shared" si="0"/>
        <v>-</v>
      </c>
      <c r="F13" s="41" t="str">
        <f>G13</f>
        <v>-</v>
      </c>
      <c r="G13" s="41" t="s">
        <v>14</v>
      </c>
      <c r="H13" s="41" t="s">
        <v>14</v>
      </c>
    </row>
    <row r="14" spans="1:8" ht="15.75" customHeight="1" thickBot="1">
      <c r="A14" s="18" t="s">
        <v>235</v>
      </c>
      <c r="B14" s="14">
        <v>3050</v>
      </c>
      <c r="C14" s="41">
        <v>78.1</v>
      </c>
      <c r="D14" s="80">
        <v>106.4</v>
      </c>
      <c r="E14" s="41">
        <v>0</v>
      </c>
      <c r="F14" s="41">
        <v>106.4</v>
      </c>
      <c r="G14" s="41">
        <v>106.4</v>
      </c>
      <c r="H14" s="41" t="s">
        <v>14</v>
      </c>
    </row>
    <row r="15" spans="1:8" ht="15.75" customHeight="1" thickBot="1">
      <c r="A15" s="18" t="s">
        <v>236</v>
      </c>
      <c r="B15" s="14">
        <v>3060</v>
      </c>
      <c r="C15" s="43" t="str">
        <f aca="true" t="shared" si="1" ref="C15:D19">D15</f>
        <v>-</v>
      </c>
      <c r="D15" s="43" t="str">
        <f t="shared" si="1"/>
        <v>-</v>
      </c>
      <c r="E15" s="43" t="str">
        <f t="shared" si="0"/>
        <v>-</v>
      </c>
      <c r="F15" s="43" t="s">
        <v>14</v>
      </c>
      <c r="G15" s="41" t="s">
        <v>14</v>
      </c>
      <c r="H15" s="41" t="s">
        <v>14</v>
      </c>
    </row>
    <row r="16" spans="1:8" ht="15.75" customHeight="1" thickBot="1">
      <c r="A16" s="18" t="s">
        <v>237</v>
      </c>
      <c r="B16" s="14">
        <v>3061</v>
      </c>
      <c r="C16" s="41" t="str">
        <f t="shared" si="1"/>
        <v>-</v>
      </c>
      <c r="D16" s="41" t="str">
        <f t="shared" si="1"/>
        <v>-</v>
      </c>
      <c r="E16" s="41" t="str">
        <f t="shared" si="0"/>
        <v>-</v>
      </c>
      <c r="F16" s="41" t="str">
        <f>G16</f>
        <v>-</v>
      </c>
      <c r="G16" s="41" t="s">
        <v>14</v>
      </c>
      <c r="H16" s="41" t="s">
        <v>14</v>
      </c>
    </row>
    <row r="17" spans="1:8" ht="15.75" customHeight="1" thickBot="1">
      <c r="A17" s="18" t="s">
        <v>238</v>
      </c>
      <c r="B17" s="14">
        <v>3062</v>
      </c>
      <c r="C17" s="41" t="str">
        <f t="shared" si="1"/>
        <v>-</v>
      </c>
      <c r="D17" s="41" t="str">
        <f t="shared" si="1"/>
        <v>-</v>
      </c>
      <c r="E17" s="41" t="str">
        <f t="shared" si="0"/>
        <v>-</v>
      </c>
      <c r="F17" s="41" t="str">
        <f>G17</f>
        <v>-</v>
      </c>
      <c r="G17" s="41" t="s">
        <v>14</v>
      </c>
      <c r="H17" s="41" t="s">
        <v>14</v>
      </c>
    </row>
    <row r="18" spans="1:8" ht="15.75" customHeight="1" thickBot="1">
      <c r="A18" s="18" t="s">
        <v>239</v>
      </c>
      <c r="B18" s="14">
        <v>3063</v>
      </c>
      <c r="C18" s="41" t="str">
        <f t="shared" si="1"/>
        <v>-</v>
      </c>
      <c r="D18" s="41" t="str">
        <f t="shared" si="1"/>
        <v>-</v>
      </c>
      <c r="E18" s="41" t="str">
        <f t="shared" si="0"/>
        <v>-</v>
      </c>
      <c r="F18" s="41" t="str">
        <f>G18</f>
        <v>-</v>
      </c>
      <c r="G18" s="41" t="s">
        <v>14</v>
      </c>
      <c r="H18" s="41" t="s">
        <v>14</v>
      </c>
    </row>
    <row r="19" spans="1:8" ht="15.75" customHeight="1" thickBot="1">
      <c r="A19" s="18" t="s">
        <v>240</v>
      </c>
      <c r="B19" s="14">
        <v>3070</v>
      </c>
      <c r="C19" s="41" t="str">
        <f t="shared" si="1"/>
        <v>-</v>
      </c>
      <c r="D19" s="41" t="str">
        <f t="shared" si="1"/>
        <v>-</v>
      </c>
      <c r="E19" s="41" t="str">
        <f t="shared" si="0"/>
        <v>-</v>
      </c>
      <c r="F19" s="41" t="str">
        <f>G19</f>
        <v>-</v>
      </c>
      <c r="G19" s="41" t="s">
        <v>14</v>
      </c>
      <c r="H19" s="41" t="s">
        <v>14</v>
      </c>
    </row>
    <row r="20" spans="1:8" ht="15.75" customHeight="1" thickBot="1">
      <c r="A20" s="16" t="s">
        <v>241</v>
      </c>
      <c r="B20" s="17">
        <v>3100</v>
      </c>
      <c r="C20" s="44">
        <v>154.4</v>
      </c>
      <c r="D20" s="44">
        <v>239.9</v>
      </c>
      <c r="E20" s="44">
        <v>265.2</v>
      </c>
      <c r="F20" s="44">
        <v>239.9</v>
      </c>
      <c r="G20" s="42">
        <f>F20-E20</f>
        <v>-25.299999999999983</v>
      </c>
      <c r="H20" s="42">
        <f>F20/E20*100</f>
        <v>90.46003016591251</v>
      </c>
    </row>
    <row r="21" spans="1:8" ht="15.75" customHeight="1" thickBot="1">
      <c r="A21" s="18" t="s">
        <v>242</v>
      </c>
      <c r="B21" s="14">
        <v>3110</v>
      </c>
      <c r="C21" s="143" t="s">
        <v>509</v>
      </c>
      <c r="D21" s="143" t="s">
        <v>510</v>
      </c>
      <c r="E21" s="143" t="s">
        <v>502</v>
      </c>
      <c r="F21" s="143" t="s">
        <v>510</v>
      </c>
      <c r="G21" s="42">
        <v>11.6</v>
      </c>
      <c r="H21" s="42">
        <v>278.5</v>
      </c>
    </row>
    <row r="22" spans="1:8" ht="15.75" customHeight="1" thickBot="1">
      <c r="A22" s="18" t="s">
        <v>243</v>
      </c>
      <c r="B22" s="14">
        <v>3120</v>
      </c>
      <c r="C22" s="143" t="s">
        <v>507</v>
      </c>
      <c r="D22" s="143" t="s">
        <v>508</v>
      </c>
      <c r="E22" s="143" t="s">
        <v>501</v>
      </c>
      <c r="F22" s="143" t="s">
        <v>508</v>
      </c>
      <c r="G22" s="42">
        <v>-19.5</v>
      </c>
      <c r="H22" s="42">
        <v>88.5</v>
      </c>
    </row>
    <row r="23" spans="1:8" ht="15.75" customHeight="1" thickBot="1">
      <c r="A23" s="18" t="s">
        <v>56</v>
      </c>
      <c r="B23" s="14">
        <v>3130</v>
      </c>
      <c r="C23" s="143" t="s">
        <v>499</v>
      </c>
      <c r="D23" s="143" t="s">
        <v>500</v>
      </c>
      <c r="E23" s="143" t="s">
        <v>503</v>
      </c>
      <c r="F23" s="143" t="s">
        <v>500</v>
      </c>
      <c r="G23" s="42">
        <f>F23-E23</f>
        <v>14.900000000000002</v>
      </c>
      <c r="H23" s="42">
        <v>67.8</v>
      </c>
    </row>
    <row r="24" spans="1:8" ht="15.75" customHeight="1" thickBot="1">
      <c r="A24" s="18" t="s">
        <v>244</v>
      </c>
      <c r="B24" s="14">
        <v>3140</v>
      </c>
      <c r="C24" s="43" t="str">
        <f aca="true" t="shared" si="2" ref="C24:D27">D24</f>
        <v>-</v>
      </c>
      <c r="D24" s="43" t="str">
        <f t="shared" si="2"/>
        <v>-</v>
      </c>
      <c r="E24" s="43" t="s">
        <v>14</v>
      </c>
      <c r="F24" s="43" t="s">
        <v>14</v>
      </c>
      <c r="G24" s="41" t="s">
        <v>14</v>
      </c>
      <c r="H24" s="41" t="s">
        <v>14</v>
      </c>
    </row>
    <row r="25" spans="1:8" ht="15.75" customHeight="1" thickBot="1">
      <c r="A25" s="18" t="s">
        <v>237</v>
      </c>
      <c r="B25" s="14">
        <v>3141</v>
      </c>
      <c r="C25" s="41" t="str">
        <f t="shared" si="2"/>
        <v>(   )</v>
      </c>
      <c r="D25" s="41" t="str">
        <f t="shared" si="2"/>
        <v>(   )</v>
      </c>
      <c r="E25" s="41" t="s">
        <v>186</v>
      </c>
      <c r="F25" s="41" t="s">
        <v>186</v>
      </c>
      <c r="G25" s="41" t="s">
        <v>14</v>
      </c>
      <c r="H25" s="41" t="s">
        <v>14</v>
      </c>
    </row>
    <row r="26" spans="1:8" ht="15.75" customHeight="1" thickBot="1">
      <c r="A26" s="18" t="s">
        <v>238</v>
      </c>
      <c r="B26" s="14">
        <v>3142</v>
      </c>
      <c r="C26" s="41" t="str">
        <f t="shared" si="2"/>
        <v>(   )</v>
      </c>
      <c r="D26" s="41" t="str">
        <f t="shared" si="2"/>
        <v>(   )</v>
      </c>
      <c r="E26" s="41" t="s">
        <v>186</v>
      </c>
      <c r="F26" s="41" t="s">
        <v>186</v>
      </c>
      <c r="G26" s="41" t="s">
        <v>14</v>
      </c>
      <c r="H26" s="41" t="s">
        <v>14</v>
      </c>
    </row>
    <row r="27" spans="1:8" ht="15.75" customHeight="1" thickBot="1">
      <c r="A27" s="18" t="s">
        <v>239</v>
      </c>
      <c r="B27" s="14">
        <v>3143</v>
      </c>
      <c r="C27" s="41" t="str">
        <f t="shared" si="2"/>
        <v>(   )</v>
      </c>
      <c r="D27" s="41" t="str">
        <f t="shared" si="2"/>
        <v>(   )</v>
      </c>
      <c r="E27" s="41" t="s">
        <v>186</v>
      </c>
      <c r="F27" s="41" t="s">
        <v>186</v>
      </c>
      <c r="G27" s="41" t="s">
        <v>14</v>
      </c>
      <c r="H27" s="41" t="s">
        <v>14</v>
      </c>
    </row>
    <row r="28" spans="1:8" ht="15.75" customHeight="1" thickBot="1">
      <c r="A28" s="18" t="s">
        <v>245</v>
      </c>
      <c r="B28" s="14">
        <v>3150</v>
      </c>
      <c r="C28" s="43">
        <v>21</v>
      </c>
      <c r="D28" s="43">
        <v>40.5</v>
      </c>
      <c r="E28" s="43">
        <v>43</v>
      </c>
      <c r="F28" s="43">
        <v>40.5</v>
      </c>
      <c r="G28" s="42">
        <f>F28-E28</f>
        <v>-2.5</v>
      </c>
      <c r="H28" s="42">
        <f>F28/E28*100</f>
        <v>94.18604651162791</v>
      </c>
    </row>
    <row r="29" spans="1:8" ht="15.75" customHeight="1" thickBot="1">
      <c r="A29" s="18" t="s">
        <v>76</v>
      </c>
      <c r="B29" s="14">
        <v>3151</v>
      </c>
      <c r="C29" s="145" t="s">
        <v>470</v>
      </c>
      <c r="D29" s="145" t="s">
        <v>469</v>
      </c>
      <c r="E29" s="143" t="s">
        <v>468</v>
      </c>
      <c r="F29" s="143" t="s">
        <v>469</v>
      </c>
      <c r="G29" s="42">
        <v>9.2</v>
      </c>
      <c r="H29" s="42">
        <f>F29/E29*100</f>
        <v>560</v>
      </c>
    </row>
    <row r="30" spans="1:8" ht="15.75" customHeight="1" thickBot="1">
      <c r="A30" s="18" t="s">
        <v>246</v>
      </c>
      <c r="B30" s="14">
        <v>3152</v>
      </c>
      <c r="C30" s="41" t="str">
        <f>D30</f>
        <v>(   )</v>
      </c>
      <c r="D30" s="79" t="str">
        <f>F30</f>
        <v>(   )</v>
      </c>
      <c r="E30" s="41" t="s">
        <v>186</v>
      </c>
      <c r="F30" s="41" t="s">
        <v>186</v>
      </c>
      <c r="G30" s="41" t="s">
        <v>14</v>
      </c>
      <c r="H30" s="41" t="s">
        <v>14</v>
      </c>
    </row>
    <row r="31" spans="1:8" ht="15.75" customHeight="1" thickBot="1">
      <c r="A31" s="18" t="s">
        <v>79</v>
      </c>
      <c r="B31" s="14">
        <v>3153</v>
      </c>
      <c r="C31" s="41" t="str">
        <f>D31</f>
        <v>(   )</v>
      </c>
      <c r="D31" s="79" t="str">
        <f>F31</f>
        <v>(   )</v>
      </c>
      <c r="E31" s="41" t="s">
        <v>186</v>
      </c>
      <c r="F31" s="41" t="s">
        <v>186</v>
      </c>
      <c r="G31" s="41" t="s">
        <v>14</v>
      </c>
      <c r="H31" s="41" t="s">
        <v>14</v>
      </c>
    </row>
    <row r="32" spans="1:8" ht="15.75" customHeight="1" thickBot="1">
      <c r="A32" s="18" t="s">
        <v>247</v>
      </c>
      <c r="B32" s="14">
        <v>3154</v>
      </c>
      <c r="C32" s="41" t="str">
        <f>D32</f>
        <v>(   )</v>
      </c>
      <c r="D32" s="79" t="str">
        <f>F32</f>
        <v>(   )</v>
      </c>
      <c r="E32" s="41" t="s">
        <v>186</v>
      </c>
      <c r="F32" s="41" t="s">
        <v>186</v>
      </c>
      <c r="G32" s="41" t="s">
        <v>14</v>
      </c>
      <c r="H32" s="41" t="s">
        <v>14</v>
      </c>
    </row>
    <row r="33" spans="1:8" ht="15.75" customHeight="1" thickBot="1">
      <c r="A33" s="18" t="s">
        <v>216</v>
      </c>
      <c r="B33" s="14">
        <v>3155</v>
      </c>
      <c r="C33" s="143" t="s">
        <v>504</v>
      </c>
      <c r="D33" s="145" t="s">
        <v>505</v>
      </c>
      <c r="E33" s="143" t="s">
        <v>506</v>
      </c>
      <c r="F33" s="143" t="s">
        <v>505</v>
      </c>
      <c r="G33" s="42">
        <f>F33-E33</f>
        <v>10.899999999999999</v>
      </c>
      <c r="H33" s="42">
        <f>F33/E33*100</f>
        <v>71.2401055408971</v>
      </c>
    </row>
    <row r="34" spans="1:8" ht="15.75" customHeight="1" thickBot="1">
      <c r="A34" s="18" t="s">
        <v>418</v>
      </c>
      <c r="B34" s="14">
        <v>3156</v>
      </c>
      <c r="C34" s="19">
        <f>Лист4!C33</f>
        <v>1.5</v>
      </c>
      <c r="D34" s="43">
        <f aca="true" t="shared" si="3" ref="D34:D40">F34</f>
        <v>2.3</v>
      </c>
      <c r="E34" s="43">
        <f>Лист4!E33</f>
        <v>3.1</v>
      </c>
      <c r="F34" s="43">
        <f>Лист4!F33</f>
        <v>2.3</v>
      </c>
      <c r="G34" s="42">
        <f>F34-E34</f>
        <v>-0.8000000000000003</v>
      </c>
      <c r="H34" s="42">
        <f>F34/E34*100</f>
        <v>74.19354838709677</v>
      </c>
    </row>
    <row r="35" spans="1:8" ht="15.75" customHeight="1" thickBot="1">
      <c r="A35" s="18" t="s">
        <v>80</v>
      </c>
      <c r="B35" s="14" t="s">
        <v>248</v>
      </c>
      <c r="C35" s="41" t="str">
        <f>D35</f>
        <v>(   )</v>
      </c>
      <c r="D35" s="41" t="str">
        <f t="shared" si="3"/>
        <v>(   )</v>
      </c>
      <c r="E35" s="41" t="s">
        <v>186</v>
      </c>
      <c r="F35" s="41" t="s">
        <v>186</v>
      </c>
      <c r="G35" s="42" t="s">
        <v>14</v>
      </c>
      <c r="H35" s="42" t="s">
        <v>14</v>
      </c>
    </row>
    <row r="36" spans="1:8" ht="15.75" customHeight="1" thickBot="1">
      <c r="A36" s="18" t="s">
        <v>86</v>
      </c>
      <c r="B36" s="14" t="s">
        <v>249</v>
      </c>
      <c r="C36" s="41" t="str">
        <f>D36</f>
        <v>(   )</v>
      </c>
      <c r="D36" s="41" t="str">
        <f t="shared" si="3"/>
        <v>(   )</v>
      </c>
      <c r="E36" s="41" t="s">
        <v>186</v>
      </c>
      <c r="F36" s="41" t="s">
        <v>186</v>
      </c>
      <c r="G36" s="41" t="s">
        <v>14</v>
      </c>
      <c r="H36" s="41" t="s">
        <v>14</v>
      </c>
    </row>
    <row r="37" spans="1:8" ht="15.75" customHeight="1" thickBot="1">
      <c r="A37" s="18" t="s">
        <v>250</v>
      </c>
      <c r="B37" s="14">
        <v>3157</v>
      </c>
      <c r="C37" s="41" t="str">
        <f>D37</f>
        <v>(   )</v>
      </c>
      <c r="D37" s="41" t="str">
        <f t="shared" si="3"/>
        <v>(   )</v>
      </c>
      <c r="E37" s="41" t="s">
        <v>186</v>
      </c>
      <c r="F37" s="41" t="s">
        <v>186</v>
      </c>
      <c r="G37" s="41" t="s">
        <v>14</v>
      </c>
      <c r="H37" s="41" t="s">
        <v>14</v>
      </c>
    </row>
    <row r="38" spans="1:8" ht="15.75" customHeight="1" thickBot="1">
      <c r="A38" s="18" t="s">
        <v>251</v>
      </c>
      <c r="B38" s="14">
        <v>3160</v>
      </c>
      <c r="C38" s="41" t="str">
        <f>D38</f>
        <v>(   )</v>
      </c>
      <c r="D38" s="41" t="str">
        <f t="shared" si="3"/>
        <v>(   )</v>
      </c>
      <c r="E38" s="41" t="s">
        <v>186</v>
      </c>
      <c r="F38" s="41" t="s">
        <v>186</v>
      </c>
      <c r="G38" s="41" t="s">
        <v>14</v>
      </c>
      <c r="H38" s="41" t="s">
        <v>14</v>
      </c>
    </row>
    <row r="39" spans="1:8" ht="15.75" customHeight="1" thickBot="1">
      <c r="A39" s="18" t="s">
        <v>252</v>
      </c>
      <c r="B39" s="14">
        <v>3170</v>
      </c>
      <c r="C39" s="41" t="str">
        <f>D39</f>
        <v>(   )</v>
      </c>
      <c r="D39" s="41" t="str">
        <f t="shared" si="3"/>
        <v>(   )</v>
      </c>
      <c r="E39" s="41" t="s">
        <v>186</v>
      </c>
      <c r="F39" s="41" t="s">
        <v>186</v>
      </c>
      <c r="G39" s="41" t="s">
        <v>14</v>
      </c>
      <c r="H39" s="41" t="s">
        <v>14</v>
      </c>
    </row>
    <row r="40" spans="1:8" ht="15.75" customHeight="1" thickBot="1">
      <c r="A40" s="16" t="s">
        <v>92</v>
      </c>
      <c r="B40" s="17">
        <v>3195</v>
      </c>
      <c r="C40" s="44">
        <f>C9-C20</f>
        <v>-4.000000000000028</v>
      </c>
      <c r="D40" s="44">
        <f t="shared" si="3"/>
        <v>51.80000000000004</v>
      </c>
      <c r="E40" s="44">
        <f>267.3-E20</f>
        <v>2.1000000000000227</v>
      </c>
      <c r="F40" s="44">
        <f>F9-F20</f>
        <v>51.80000000000004</v>
      </c>
      <c r="G40" s="42">
        <f>F40-E40</f>
        <v>49.70000000000002</v>
      </c>
      <c r="H40" s="42">
        <v>2466.7</v>
      </c>
    </row>
    <row r="41" spans="1:8" ht="15.75" customHeight="1" thickBot="1">
      <c r="A41" s="23" t="s">
        <v>253</v>
      </c>
      <c r="B41" s="180" t="s">
        <v>51</v>
      </c>
      <c r="C41" s="181"/>
      <c r="D41" s="181"/>
      <c r="E41" s="181"/>
      <c r="F41" s="181"/>
      <c r="G41" s="181"/>
      <c r="H41" s="190"/>
    </row>
    <row r="42" spans="1:8" ht="15.75" customHeight="1" thickBot="1">
      <c r="A42" s="16" t="s">
        <v>254</v>
      </c>
      <c r="B42" s="17">
        <v>3200</v>
      </c>
      <c r="C42" s="44" t="s">
        <v>14</v>
      </c>
      <c r="D42" s="44" t="s">
        <v>14</v>
      </c>
      <c r="E42" s="44" t="s">
        <v>14</v>
      </c>
      <c r="F42" s="44" t="s">
        <v>14</v>
      </c>
      <c r="G42" s="41" t="s">
        <v>14</v>
      </c>
      <c r="H42" s="41" t="s">
        <v>14</v>
      </c>
    </row>
    <row r="43" spans="1:8" ht="15.75" customHeight="1" thickBot="1">
      <c r="A43" s="18" t="s">
        <v>255</v>
      </c>
      <c r="B43" s="14">
        <v>3210</v>
      </c>
      <c r="C43" s="14"/>
      <c r="D43" s="41"/>
      <c r="E43" s="41" t="s">
        <v>51</v>
      </c>
      <c r="F43" s="41" t="s">
        <v>51</v>
      </c>
      <c r="G43" s="41" t="s">
        <v>14</v>
      </c>
      <c r="H43" s="41" t="s">
        <v>14</v>
      </c>
    </row>
    <row r="44" spans="1:8" ht="15.75" customHeight="1" thickBot="1">
      <c r="A44" s="18" t="s">
        <v>256</v>
      </c>
      <c r="B44" s="14">
        <v>3215</v>
      </c>
      <c r="C44" s="14"/>
      <c r="D44" s="41"/>
      <c r="E44" s="41" t="s">
        <v>51</v>
      </c>
      <c r="F44" s="41" t="s">
        <v>51</v>
      </c>
      <c r="G44" s="42" t="s">
        <v>14</v>
      </c>
      <c r="H44" s="42" t="s">
        <v>14</v>
      </c>
    </row>
    <row r="45" spans="1:8" ht="15.75" customHeight="1" thickBot="1">
      <c r="A45" s="18" t="s">
        <v>257</v>
      </c>
      <c r="B45" s="14">
        <v>3220</v>
      </c>
      <c r="C45" s="14"/>
      <c r="D45" s="41"/>
      <c r="E45" s="41" t="s">
        <v>51</v>
      </c>
      <c r="F45" s="41" t="s">
        <v>51</v>
      </c>
      <c r="G45" s="41" t="s">
        <v>14</v>
      </c>
      <c r="H45" s="41" t="s">
        <v>14</v>
      </c>
    </row>
    <row r="46" spans="1:8" ht="15.75" customHeight="1" thickBot="1">
      <c r="A46" s="18" t="s">
        <v>258</v>
      </c>
      <c r="B46" s="14">
        <v>3225</v>
      </c>
      <c r="C46" s="14"/>
      <c r="D46" s="41"/>
      <c r="E46" s="41" t="s">
        <v>51</v>
      </c>
      <c r="F46" s="41" t="s">
        <v>51</v>
      </c>
      <c r="G46" s="41" t="s">
        <v>14</v>
      </c>
      <c r="H46" s="41" t="s">
        <v>14</v>
      </c>
    </row>
    <row r="47" spans="1:8" ht="15.75" customHeight="1" thickBot="1">
      <c r="A47" s="18" t="s">
        <v>259</v>
      </c>
      <c r="B47" s="14">
        <v>3230</v>
      </c>
      <c r="C47" s="14"/>
      <c r="D47" s="41"/>
      <c r="E47" s="41" t="s">
        <v>51</v>
      </c>
      <c r="F47" s="41" t="s">
        <v>51</v>
      </c>
      <c r="G47" s="41" t="s">
        <v>14</v>
      </c>
      <c r="H47" s="41" t="s">
        <v>14</v>
      </c>
    </row>
    <row r="48" spans="1:8" ht="15.75" customHeight="1" thickBot="1">
      <c r="A48" s="18" t="s">
        <v>260</v>
      </c>
      <c r="B48" s="14">
        <v>3235</v>
      </c>
      <c r="C48" s="14"/>
      <c r="D48" s="41"/>
      <c r="E48" s="41" t="s">
        <v>51</v>
      </c>
      <c r="F48" s="41" t="s">
        <v>51</v>
      </c>
      <c r="G48" s="41" t="s">
        <v>14</v>
      </c>
      <c r="H48" s="41" t="s">
        <v>14</v>
      </c>
    </row>
    <row r="49" spans="1:8" ht="15.75" customHeight="1" thickBot="1">
      <c r="A49" s="18" t="s">
        <v>240</v>
      </c>
      <c r="B49" s="14">
        <v>3240</v>
      </c>
      <c r="C49" s="14"/>
      <c r="D49" s="41"/>
      <c r="E49" s="41" t="s">
        <v>51</v>
      </c>
      <c r="F49" s="41" t="s">
        <v>51</v>
      </c>
      <c r="G49" s="41" t="s">
        <v>14</v>
      </c>
      <c r="H49" s="41" t="s">
        <v>14</v>
      </c>
    </row>
    <row r="50" spans="1:8" ht="15.75" customHeight="1" thickBot="1">
      <c r="A50" s="16" t="s">
        <v>261</v>
      </c>
      <c r="B50" s="17">
        <v>3255</v>
      </c>
      <c r="C50" s="44" t="s">
        <v>14</v>
      </c>
      <c r="D50" s="44" t="s">
        <v>14</v>
      </c>
      <c r="E50" s="44" t="s">
        <v>14</v>
      </c>
      <c r="F50" s="44" t="s">
        <v>14</v>
      </c>
      <c r="G50" s="41" t="s">
        <v>14</v>
      </c>
      <c r="H50" s="41" t="s">
        <v>14</v>
      </c>
    </row>
    <row r="51" spans="1:8" ht="15.75" customHeight="1" thickBot="1">
      <c r="A51" s="18" t="s">
        <v>262</v>
      </c>
      <c r="B51" s="14">
        <v>3260</v>
      </c>
      <c r="C51" s="41" t="s">
        <v>186</v>
      </c>
      <c r="D51" s="41" t="s">
        <v>186</v>
      </c>
      <c r="E51" s="41" t="s">
        <v>186</v>
      </c>
      <c r="F51" s="41" t="s">
        <v>186</v>
      </c>
      <c r="G51" s="41" t="s">
        <v>14</v>
      </c>
      <c r="H51" s="41" t="s">
        <v>14</v>
      </c>
    </row>
    <row r="52" spans="1:8" ht="15.75" customHeight="1" thickBot="1">
      <c r="A52" s="18" t="s">
        <v>263</v>
      </c>
      <c r="B52" s="14">
        <v>3265</v>
      </c>
      <c r="C52" s="41" t="s">
        <v>186</v>
      </c>
      <c r="D52" s="41" t="s">
        <v>186</v>
      </c>
      <c r="E52" s="41" t="s">
        <v>186</v>
      </c>
      <c r="F52" s="41" t="s">
        <v>186</v>
      </c>
      <c r="G52" s="42" t="s">
        <v>14</v>
      </c>
      <c r="H52" s="42" t="s">
        <v>14</v>
      </c>
    </row>
    <row r="53" spans="1:8" ht="15.75" customHeight="1" thickBot="1">
      <c r="A53" s="18" t="s">
        <v>264</v>
      </c>
      <c r="B53" s="14">
        <v>3270</v>
      </c>
      <c r="C53" s="41" t="s">
        <v>186</v>
      </c>
      <c r="D53" s="41" t="s">
        <v>186</v>
      </c>
      <c r="E53" s="41" t="s">
        <v>186</v>
      </c>
      <c r="F53" s="41" t="s">
        <v>186</v>
      </c>
      <c r="G53" s="41" t="s">
        <v>14</v>
      </c>
      <c r="H53" s="41" t="s">
        <v>14</v>
      </c>
    </row>
    <row r="54" spans="1:8" ht="15.75" customHeight="1" thickBot="1">
      <c r="A54" s="18" t="s">
        <v>265</v>
      </c>
      <c r="B54" s="14" t="s">
        <v>266</v>
      </c>
      <c r="C54" s="41" t="s">
        <v>186</v>
      </c>
      <c r="D54" s="41" t="s">
        <v>186</v>
      </c>
      <c r="E54" s="41" t="s">
        <v>186</v>
      </c>
      <c r="F54" s="41" t="s">
        <v>186</v>
      </c>
      <c r="G54" s="41" t="s">
        <v>14</v>
      </c>
      <c r="H54" s="41" t="s">
        <v>14</v>
      </c>
    </row>
    <row r="55" spans="1:8" ht="15.75" customHeight="1" thickBot="1">
      <c r="A55" s="18" t="s">
        <v>267</v>
      </c>
      <c r="B55" s="14" t="s">
        <v>268</v>
      </c>
      <c r="C55" s="41" t="s">
        <v>186</v>
      </c>
      <c r="D55" s="41" t="s">
        <v>186</v>
      </c>
      <c r="E55" s="41" t="s">
        <v>186</v>
      </c>
      <c r="F55" s="41" t="s">
        <v>186</v>
      </c>
      <c r="G55" s="41" t="s">
        <v>14</v>
      </c>
      <c r="H55" s="41" t="s">
        <v>14</v>
      </c>
    </row>
    <row r="56" spans="1:8" ht="15.75" customHeight="1" thickBot="1">
      <c r="A56" s="18" t="s">
        <v>269</v>
      </c>
      <c r="B56" s="14" t="s">
        <v>270</v>
      </c>
      <c r="C56" s="41" t="s">
        <v>186</v>
      </c>
      <c r="D56" s="41" t="s">
        <v>186</v>
      </c>
      <c r="E56" s="41" t="s">
        <v>186</v>
      </c>
      <c r="F56" s="41" t="s">
        <v>186</v>
      </c>
      <c r="G56" s="41" t="s">
        <v>14</v>
      </c>
      <c r="H56" s="41" t="s">
        <v>14</v>
      </c>
    </row>
    <row r="57" spans="1:8" ht="15.75" customHeight="1" thickBot="1">
      <c r="A57" s="18" t="s">
        <v>271</v>
      </c>
      <c r="B57" s="14">
        <v>3280</v>
      </c>
      <c r="C57" s="41" t="s">
        <v>186</v>
      </c>
      <c r="D57" s="41" t="s">
        <v>186</v>
      </c>
      <c r="E57" s="41" t="s">
        <v>186</v>
      </c>
      <c r="F57" s="41" t="s">
        <v>186</v>
      </c>
      <c r="G57" s="41" t="s">
        <v>14</v>
      </c>
      <c r="H57" s="41" t="s">
        <v>14</v>
      </c>
    </row>
    <row r="58" spans="1:8" ht="15.75" customHeight="1" thickBot="1">
      <c r="A58" s="18" t="s">
        <v>250</v>
      </c>
      <c r="B58" s="14">
        <v>3290</v>
      </c>
      <c r="C58" s="41" t="s">
        <v>186</v>
      </c>
      <c r="D58" s="41" t="s">
        <v>186</v>
      </c>
      <c r="E58" s="41" t="s">
        <v>186</v>
      </c>
      <c r="F58" s="41" t="s">
        <v>186</v>
      </c>
      <c r="G58" s="41" t="s">
        <v>14</v>
      </c>
      <c r="H58" s="41" t="s">
        <v>14</v>
      </c>
    </row>
    <row r="59" spans="1:8" ht="15.75" customHeight="1" thickBot="1">
      <c r="A59" s="16" t="s">
        <v>93</v>
      </c>
      <c r="B59" s="17">
        <v>3295</v>
      </c>
      <c r="C59" s="44" t="s">
        <v>14</v>
      </c>
      <c r="D59" s="44" t="s">
        <v>14</v>
      </c>
      <c r="E59" s="44" t="s">
        <v>14</v>
      </c>
      <c r="F59" s="44" t="s">
        <v>14</v>
      </c>
      <c r="G59" s="41" t="s">
        <v>14</v>
      </c>
      <c r="H59" s="41" t="s">
        <v>14</v>
      </c>
    </row>
    <row r="60" spans="1:8" ht="15.75" customHeight="1" thickBot="1">
      <c r="A60" s="23" t="s">
        <v>272</v>
      </c>
      <c r="B60" s="180" t="s">
        <v>51</v>
      </c>
      <c r="C60" s="181"/>
      <c r="D60" s="181"/>
      <c r="E60" s="181"/>
      <c r="F60" s="181"/>
      <c r="G60" s="181"/>
      <c r="H60" s="190"/>
    </row>
    <row r="61" spans="1:8" ht="15.75" customHeight="1" thickBot="1">
      <c r="A61" s="16" t="s">
        <v>273</v>
      </c>
      <c r="B61" s="17">
        <v>3300</v>
      </c>
      <c r="C61" s="44" t="s">
        <v>14</v>
      </c>
      <c r="D61" s="44" t="s">
        <v>14</v>
      </c>
      <c r="E61" s="44" t="s">
        <v>14</v>
      </c>
      <c r="F61" s="44" t="s">
        <v>14</v>
      </c>
      <c r="G61" s="41" t="s">
        <v>14</v>
      </c>
      <c r="H61" s="41" t="s">
        <v>14</v>
      </c>
    </row>
    <row r="62" spans="1:8" ht="15.75" customHeight="1" thickBot="1">
      <c r="A62" s="18" t="s">
        <v>274</v>
      </c>
      <c r="B62" s="14">
        <v>3305</v>
      </c>
      <c r="C62" s="14"/>
      <c r="D62" s="41"/>
      <c r="E62" s="41" t="s">
        <v>51</v>
      </c>
      <c r="F62" s="41" t="s">
        <v>51</v>
      </c>
      <c r="G62" s="41" t="s">
        <v>14</v>
      </c>
      <c r="H62" s="41" t="s">
        <v>14</v>
      </c>
    </row>
    <row r="63" spans="1:8" ht="15.75" customHeight="1" thickBot="1">
      <c r="A63" s="18" t="s">
        <v>275</v>
      </c>
      <c r="B63" s="14">
        <v>3310</v>
      </c>
      <c r="C63" s="43" t="s">
        <v>14</v>
      </c>
      <c r="D63" s="43" t="s">
        <v>14</v>
      </c>
      <c r="E63" s="43" t="s">
        <v>14</v>
      </c>
      <c r="F63" s="43" t="s">
        <v>14</v>
      </c>
      <c r="G63" s="42" t="s">
        <v>14</v>
      </c>
      <c r="H63" s="42" t="s">
        <v>14</v>
      </c>
    </row>
    <row r="64" spans="1:8" ht="15.75" customHeight="1" thickBot="1">
      <c r="A64" s="18" t="s">
        <v>237</v>
      </c>
      <c r="B64" s="14">
        <v>3311</v>
      </c>
      <c r="C64" s="14"/>
      <c r="D64" s="41"/>
      <c r="E64" s="41" t="s">
        <v>51</v>
      </c>
      <c r="F64" s="41" t="s">
        <v>51</v>
      </c>
      <c r="G64" s="41" t="s">
        <v>14</v>
      </c>
      <c r="H64" s="41" t="s">
        <v>14</v>
      </c>
    </row>
    <row r="65" spans="1:8" ht="15.75" customHeight="1" thickBot="1">
      <c r="A65" s="18" t="s">
        <v>238</v>
      </c>
      <c r="B65" s="14">
        <v>3312</v>
      </c>
      <c r="C65" s="14"/>
      <c r="D65" s="41"/>
      <c r="E65" s="41" t="s">
        <v>51</v>
      </c>
      <c r="F65" s="41" t="s">
        <v>51</v>
      </c>
      <c r="G65" s="41" t="s">
        <v>14</v>
      </c>
      <c r="H65" s="41" t="s">
        <v>14</v>
      </c>
    </row>
    <row r="66" spans="1:8" ht="15.75" customHeight="1" thickBot="1">
      <c r="A66" s="18" t="s">
        <v>239</v>
      </c>
      <c r="B66" s="14">
        <v>3313</v>
      </c>
      <c r="C66" s="14"/>
      <c r="D66" s="41"/>
      <c r="E66" s="41" t="s">
        <v>51</v>
      </c>
      <c r="F66" s="41" t="s">
        <v>51</v>
      </c>
      <c r="G66" s="41" t="s">
        <v>14</v>
      </c>
      <c r="H66" s="41" t="s">
        <v>14</v>
      </c>
    </row>
    <row r="67" spans="1:8" ht="15.75" customHeight="1" thickBot="1">
      <c r="A67" s="18" t="s">
        <v>420</v>
      </c>
      <c r="B67" s="14">
        <v>3320</v>
      </c>
      <c r="C67" s="14"/>
      <c r="D67" s="41"/>
      <c r="E67" s="41"/>
      <c r="F67" s="41"/>
      <c r="G67" s="41" t="s">
        <v>14</v>
      </c>
      <c r="H67" s="41" t="s">
        <v>14</v>
      </c>
    </row>
    <row r="68" spans="1:8" ht="15.75" customHeight="1" thickBot="1">
      <c r="A68" s="16" t="s">
        <v>276</v>
      </c>
      <c r="B68" s="17">
        <v>3330</v>
      </c>
      <c r="C68" s="44" t="s">
        <v>14</v>
      </c>
      <c r="D68" s="44" t="s">
        <v>14</v>
      </c>
      <c r="E68" s="44" t="s">
        <v>14</v>
      </c>
      <c r="F68" s="44" t="s">
        <v>14</v>
      </c>
      <c r="G68" s="41" t="s">
        <v>14</v>
      </c>
      <c r="H68" s="41" t="s">
        <v>14</v>
      </c>
    </row>
    <row r="69" spans="1:8" ht="15.75" customHeight="1" thickBot="1">
      <c r="A69" s="18" t="s">
        <v>277</v>
      </c>
      <c r="B69" s="14">
        <v>3335</v>
      </c>
      <c r="C69" s="41" t="s">
        <v>186</v>
      </c>
      <c r="D69" s="41" t="s">
        <v>186</v>
      </c>
      <c r="E69" s="41" t="s">
        <v>186</v>
      </c>
      <c r="F69" s="41" t="s">
        <v>186</v>
      </c>
      <c r="G69" s="41" t="s">
        <v>14</v>
      </c>
      <c r="H69" s="41" t="s">
        <v>14</v>
      </c>
    </row>
    <row r="70" spans="1:8" ht="15.75" customHeight="1" thickBot="1">
      <c r="A70" s="18" t="s">
        <v>278</v>
      </c>
      <c r="B70" s="14">
        <v>3340</v>
      </c>
      <c r="C70" s="43" t="s">
        <v>14</v>
      </c>
      <c r="D70" s="43" t="s">
        <v>14</v>
      </c>
      <c r="E70" s="43" t="s">
        <v>14</v>
      </c>
      <c r="F70" s="43" t="s">
        <v>14</v>
      </c>
      <c r="G70" s="41" t="s">
        <v>14</v>
      </c>
      <c r="H70" s="41" t="s">
        <v>14</v>
      </c>
    </row>
    <row r="71" spans="1:8" ht="15.75" customHeight="1" thickBot="1">
      <c r="A71" s="18" t="s">
        <v>237</v>
      </c>
      <c r="B71" s="14">
        <v>3341</v>
      </c>
      <c r="C71" s="41" t="s">
        <v>186</v>
      </c>
      <c r="D71" s="41" t="s">
        <v>186</v>
      </c>
      <c r="E71" s="41" t="s">
        <v>186</v>
      </c>
      <c r="F71" s="41" t="s">
        <v>186</v>
      </c>
      <c r="G71" s="42" t="s">
        <v>14</v>
      </c>
      <c r="H71" s="42" t="s">
        <v>14</v>
      </c>
    </row>
    <row r="72" spans="1:8" ht="15.75" customHeight="1" thickBot="1">
      <c r="A72" s="18" t="s">
        <v>238</v>
      </c>
      <c r="B72" s="14">
        <v>3342</v>
      </c>
      <c r="C72" s="41" t="s">
        <v>186</v>
      </c>
      <c r="D72" s="41" t="s">
        <v>186</v>
      </c>
      <c r="E72" s="41" t="s">
        <v>186</v>
      </c>
      <c r="F72" s="41" t="s">
        <v>186</v>
      </c>
      <c r="G72" s="41" t="s">
        <v>14</v>
      </c>
      <c r="H72" s="41" t="s">
        <v>14</v>
      </c>
    </row>
    <row r="73" spans="1:8" ht="15.75" customHeight="1" thickBot="1">
      <c r="A73" s="18" t="s">
        <v>239</v>
      </c>
      <c r="B73" s="14">
        <v>3343</v>
      </c>
      <c r="C73" s="41" t="s">
        <v>186</v>
      </c>
      <c r="D73" s="41" t="s">
        <v>186</v>
      </c>
      <c r="E73" s="41" t="s">
        <v>186</v>
      </c>
      <c r="F73" s="41" t="s">
        <v>186</v>
      </c>
      <c r="G73" s="41" t="s">
        <v>14</v>
      </c>
      <c r="H73" s="41" t="s">
        <v>14</v>
      </c>
    </row>
    <row r="74" spans="1:8" ht="15.75" customHeight="1" thickBot="1">
      <c r="A74" s="18" t="s">
        <v>279</v>
      </c>
      <c r="B74" s="14">
        <v>3350</v>
      </c>
      <c r="C74" s="41" t="s">
        <v>186</v>
      </c>
      <c r="D74" s="41" t="s">
        <v>186</v>
      </c>
      <c r="E74" s="41" t="s">
        <v>186</v>
      </c>
      <c r="F74" s="41" t="s">
        <v>186</v>
      </c>
      <c r="G74" s="41" t="s">
        <v>14</v>
      </c>
      <c r="H74" s="41" t="s">
        <v>14</v>
      </c>
    </row>
    <row r="75" spans="1:8" ht="15.75" customHeight="1" thickBot="1">
      <c r="A75" s="18" t="s">
        <v>280</v>
      </c>
      <c r="B75" s="14">
        <v>3360</v>
      </c>
      <c r="C75" s="41" t="s">
        <v>186</v>
      </c>
      <c r="D75" s="41" t="s">
        <v>186</v>
      </c>
      <c r="E75" s="41" t="s">
        <v>186</v>
      </c>
      <c r="F75" s="41" t="s">
        <v>186</v>
      </c>
      <c r="G75" s="41" t="s">
        <v>14</v>
      </c>
      <c r="H75" s="41" t="s">
        <v>14</v>
      </c>
    </row>
    <row r="76" spans="1:8" ht="15.75" customHeight="1" thickBot="1">
      <c r="A76" s="18" t="s">
        <v>281</v>
      </c>
      <c r="B76" s="14">
        <v>3370</v>
      </c>
      <c r="C76" s="41" t="s">
        <v>186</v>
      </c>
      <c r="D76" s="41" t="s">
        <v>186</v>
      </c>
      <c r="E76" s="41" t="s">
        <v>186</v>
      </c>
      <c r="F76" s="41" t="s">
        <v>186</v>
      </c>
      <c r="G76" s="41" t="s">
        <v>14</v>
      </c>
      <c r="H76" s="41" t="s">
        <v>14</v>
      </c>
    </row>
    <row r="77" spans="1:8" ht="15.75" customHeight="1" thickBot="1">
      <c r="A77" s="18" t="s">
        <v>250</v>
      </c>
      <c r="B77" s="14">
        <v>3380</v>
      </c>
      <c r="C77" s="41" t="s">
        <v>186</v>
      </c>
      <c r="D77" s="41" t="s">
        <v>186</v>
      </c>
      <c r="E77" s="41" t="s">
        <v>186</v>
      </c>
      <c r="F77" s="41" t="s">
        <v>186</v>
      </c>
      <c r="G77" s="42" t="s">
        <v>14</v>
      </c>
      <c r="H77" s="42" t="s">
        <v>14</v>
      </c>
    </row>
    <row r="78" spans="1:8" ht="15.75" customHeight="1" thickBot="1">
      <c r="A78" s="16" t="s">
        <v>282</v>
      </c>
      <c r="B78" s="17">
        <v>3395</v>
      </c>
      <c r="C78" s="20"/>
      <c r="D78" s="44"/>
      <c r="E78" s="44"/>
      <c r="F78" s="44"/>
      <c r="G78" s="41" t="s">
        <v>14</v>
      </c>
      <c r="H78" s="41" t="s">
        <v>14</v>
      </c>
    </row>
    <row r="79" spans="1:8" ht="15.75" customHeight="1" thickBot="1">
      <c r="A79" s="23" t="s">
        <v>283</v>
      </c>
      <c r="B79" s="17">
        <v>3400</v>
      </c>
      <c r="C79" s="45">
        <v>-4</v>
      </c>
      <c r="D79" s="45">
        <f>F79</f>
        <v>51.80000000000004</v>
      </c>
      <c r="E79" s="45">
        <v>2.1</v>
      </c>
      <c r="F79" s="45">
        <f>F40</f>
        <v>51.80000000000004</v>
      </c>
      <c r="G79" s="41">
        <f>F79-E79</f>
        <v>49.70000000000004</v>
      </c>
      <c r="H79" s="41">
        <v>2466.7</v>
      </c>
    </row>
    <row r="80" spans="1:8" ht="15.75" customHeight="1" thickBot="1">
      <c r="A80" s="18" t="s">
        <v>90</v>
      </c>
      <c r="B80" s="14">
        <v>3405</v>
      </c>
      <c r="C80" s="41">
        <v>4</v>
      </c>
      <c r="D80" s="41">
        <f>F80</f>
        <v>80</v>
      </c>
      <c r="E80" s="41">
        <v>55</v>
      </c>
      <c r="F80" s="41">
        <v>80</v>
      </c>
      <c r="G80" s="41">
        <f>F80-E80</f>
        <v>25</v>
      </c>
      <c r="H80" s="41">
        <f>F80/E80*100</f>
        <v>145.45454545454547</v>
      </c>
    </row>
    <row r="81" spans="1:8" ht="15.75" customHeight="1" thickBot="1">
      <c r="A81" s="18" t="s">
        <v>95</v>
      </c>
      <c r="B81" s="14">
        <v>3410</v>
      </c>
      <c r="C81" s="14"/>
      <c r="D81" s="41" t="str">
        <f>F81</f>
        <v> </v>
      </c>
      <c r="E81" s="41" t="s">
        <v>51</v>
      </c>
      <c r="F81" s="41" t="s">
        <v>51</v>
      </c>
      <c r="G81" s="41" t="s">
        <v>14</v>
      </c>
      <c r="H81" s="41" t="s">
        <v>14</v>
      </c>
    </row>
    <row r="82" spans="1:8" ht="15.75" customHeight="1" thickBot="1">
      <c r="A82" s="18" t="s">
        <v>96</v>
      </c>
      <c r="B82" s="14">
        <v>3415</v>
      </c>
      <c r="C82" s="49">
        <v>0</v>
      </c>
      <c r="D82" s="49">
        <f>F82</f>
        <v>131.80000000000004</v>
      </c>
      <c r="E82" s="49">
        <v>57.1</v>
      </c>
      <c r="F82" s="49">
        <f>F80+F9+F78-F20</f>
        <v>131.80000000000004</v>
      </c>
      <c r="G82" s="41">
        <f>F82-E82</f>
        <v>74.70000000000005</v>
      </c>
      <c r="H82" s="41">
        <f>F82/E82*100</f>
        <v>230.82311733800358</v>
      </c>
    </row>
    <row r="83" ht="15.75">
      <c r="A83" s="11"/>
    </row>
    <row r="84" ht="15.75">
      <c r="A84" s="11"/>
    </row>
    <row r="85" spans="1:9" ht="15.75">
      <c r="A85" s="24" t="s">
        <v>460</v>
      </c>
      <c r="B85" s="2"/>
      <c r="C85" s="78"/>
      <c r="D85" s="118"/>
      <c r="E85" s="48"/>
      <c r="F85" s="48"/>
      <c r="G85" s="170" t="s">
        <v>413</v>
      </c>
      <c r="H85" s="170"/>
      <c r="I85" s="1"/>
    </row>
    <row r="86" spans="1:9" ht="25.5" customHeight="1">
      <c r="A86" s="66" t="s">
        <v>414</v>
      </c>
      <c r="B86" s="174" t="s">
        <v>153</v>
      </c>
      <c r="C86" s="174"/>
      <c r="D86" s="174"/>
      <c r="E86" s="174"/>
      <c r="F86" s="174"/>
      <c r="G86" s="169" t="s">
        <v>154</v>
      </c>
      <c r="H86" s="169"/>
      <c r="I86" s="1"/>
    </row>
  </sheetData>
  <sheetProtection/>
  <mergeCells count="12">
    <mergeCell ref="G85:H85"/>
    <mergeCell ref="B86:F86"/>
    <mergeCell ref="G86:H86"/>
    <mergeCell ref="B60:H60"/>
    <mergeCell ref="A5:A6"/>
    <mergeCell ref="B5:B6"/>
    <mergeCell ref="E5:H5"/>
    <mergeCell ref="B8:H8"/>
    <mergeCell ref="B41:H41"/>
    <mergeCell ref="C5:D5"/>
    <mergeCell ref="A1:H1"/>
    <mergeCell ref="A3:H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7"/>
  <sheetViews>
    <sheetView zoomScale="120" zoomScaleNormal="120" zoomScalePageLayoutView="0" workbookViewId="0" topLeftCell="A22">
      <selection activeCell="E49" sqref="E49"/>
    </sheetView>
  </sheetViews>
  <sheetFormatPr defaultColWidth="9.140625" defaultRowHeight="15"/>
  <cols>
    <col min="1" max="1" width="49.7109375" style="65" customWidth="1"/>
    <col min="3" max="4" width="13.00390625" style="0" customWidth="1"/>
    <col min="5" max="6" width="12.57421875" style="0" customWidth="1"/>
    <col min="7" max="7" width="11.421875" style="0" customWidth="1"/>
    <col min="8" max="8" width="19.140625" style="105" customWidth="1"/>
  </cols>
  <sheetData>
    <row r="1" spans="1:8" ht="15.75">
      <c r="A1" s="185" t="s">
        <v>284</v>
      </c>
      <c r="B1" s="185"/>
      <c r="C1" s="185"/>
      <c r="D1" s="185"/>
      <c r="E1" s="185"/>
      <c r="F1" s="185"/>
      <c r="G1" s="185"/>
      <c r="H1" s="185"/>
    </row>
    <row r="2" ht="15">
      <c r="A2" s="108"/>
    </row>
    <row r="4" spans="1:8" ht="17.25">
      <c r="A4" s="166" t="s">
        <v>97</v>
      </c>
      <c r="B4" s="166"/>
      <c r="C4" s="166"/>
      <c r="D4" s="166"/>
      <c r="E4" s="166"/>
      <c r="F4" s="166"/>
      <c r="G4" s="166"/>
      <c r="H4" s="166"/>
    </row>
    <row r="5" ht="15.75" thickBot="1"/>
    <row r="6" spans="1:8" ht="24.75" customHeight="1" thickBot="1">
      <c r="A6" s="202" t="s">
        <v>4</v>
      </c>
      <c r="B6" s="186" t="s">
        <v>285</v>
      </c>
      <c r="C6" s="180" t="s">
        <v>448</v>
      </c>
      <c r="D6" s="190"/>
      <c r="E6" s="161" t="s">
        <v>450</v>
      </c>
      <c r="F6" s="162"/>
      <c r="G6" s="162"/>
      <c r="H6" s="163"/>
    </row>
    <row r="7" spans="1:8" ht="27.75" customHeight="1" thickBot="1">
      <c r="A7" s="203"/>
      <c r="B7" s="187"/>
      <c r="C7" s="15" t="s">
        <v>449</v>
      </c>
      <c r="D7" s="14" t="s">
        <v>7</v>
      </c>
      <c r="E7" s="14" t="s">
        <v>286</v>
      </c>
      <c r="F7" s="14" t="s">
        <v>9</v>
      </c>
      <c r="G7" s="14" t="s">
        <v>10</v>
      </c>
      <c r="H7" s="106" t="s">
        <v>11</v>
      </c>
    </row>
    <row r="8" spans="1:8" ht="15.75" thickBot="1">
      <c r="A8" s="109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06">
        <v>8</v>
      </c>
    </row>
    <row r="9" spans="1:8" ht="15.75" customHeight="1">
      <c r="A9" s="110" t="s">
        <v>287</v>
      </c>
      <c r="B9" s="210">
        <v>4000</v>
      </c>
      <c r="C9" s="208">
        <f>Лист2!C98</f>
        <v>10.9</v>
      </c>
      <c r="D9" s="206">
        <f>F9</f>
        <v>0</v>
      </c>
      <c r="E9" s="206">
        <v>59</v>
      </c>
      <c r="F9" s="206">
        <v>0</v>
      </c>
      <c r="G9" s="210">
        <v>-59</v>
      </c>
      <c r="H9" s="198" t="s">
        <v>289</v>
      </c>
    </row>
    <row r="10" spans="1:8" ht="15.75" customHeight="1" thickBot="1">
      <c r="A10" s="111" t="s">
        <v>288</v>
      </c>
      <c r="B10" s="211"/>
      <c r="C10" s="209"/>
      <c r="D10" s="207"/>
      <c r="E10" s="212"/>
      <c r="F10" s="212"/>
      <c r="G10" s="211"/>
      <c r="H10" s="199"/>
    </row>
    <row r="11" spans="1:8" ht="15.75" customHeight="1" thickBot="1">
      <c r="A11" s="112" t="s">
        <v>99</v>
      </c>
      <c r="B11" s="14">
        <v>4010</v>
      </c>
      <c r="C11" s="83" t="s">
        <v>289</v>
      </c>
      <c r="D11" s="30" t="s">
        <v>289</v>
      </c>
      <c r="E11" s="14" t="s">
        <v>289</v>
      </c>
      <c r="F11" s="14" t="s">
        <v>289</v>
      </c>
      <c r="G11" s="14" t="s">
        <v>289</v>
      </c>
      <c r="H11" s="106" t="s">
        <v>289</v>
      </c>
    </row>
    <row r="12" spans="1:8" ht="15.75" customHeight="1" thickBot="1">
      <c r="A12" s="112" t="s">
        <v>100</v>
      </c>
      <c r="B12" s="14">
        <v>4020</v>
      </c>
      <c r="C12" s="133">
        <f>Лист2!C100</f>
        <v>8</v>
      </c>
      <c r="D12" s="84">
        <f>F12</f>
        <v>0</v>
      </c>
      <c r="E12" s="41">
        <v>55</v>
      </c>
      <c r="F12" s="41">
        <v>0</v>
      </c>
      <c r="G12" s="14">
        <v>-55</v>
      </c>
      <c r="H12" s="106" t="s">
        <v>289</v>
      </c>
    </row>
    <row r="13" spans="1:8" ht="15.75" customHeight="1" thickBot="1">
      <c r="A13" s="112" t="s">
        <v>101</v>
      </c>
      <c r="B13" s="14">
        <v>4030</v>
      </c>
      <c r="C13" s="83">
        <f>Лист2!C101</f>
        <v>2.9</v>
      </c>
      <c r="D13" s="82">
        <f>F13</f>
        <v>0</v>
      </c>
      <c r="E13" s="41">
        <v>4</v>
      </c>
      <c r="F13" s="41">
        <v>0</v>
      </c>
      <c r="G13" s="14">
        <v>-4</v>
      </c>
      <c r="H13" s="106" t="s">
        <v>289</v>
      </c>
    </row>
    <row r="14" spans="1:8" ht="15.75" customHeight="1" thickBot="1">
      <c r="A14" s="112" t="s">
        <v>102</v>
      </c>
      <c r="B14" s="14">
        <v>4040</v>
      </c>
      <c r="C14" s="83" t="s">
        <v>289</v>
      </c>
      <c r="D14" s="30" t="s">
        <v>289</v>
      </c>
      <c r="E14" s="14" t="s">
        <v>289</v>
      </c>
      <c r="F14" s="14" t="s">
        <v>289</v>
      </c>
      <c r="G14" s="14" t="s">
        <v>289</v>
      </c>
      <c r="H14" s="106" t="s">
        <v>289</v>
      </c>
    </row>
    <row r="15" spans="1:8" ht="24.75" customHeight="1" thickBot="1">
      <c r="A15" s="112" t="s">
        <v>103</v>
      </c>
      <c r="B15" s="14">
        <v>4050</v>
      </c>
      <c r="C15" s="83" t="s">
        <v>289</v>
      </c>
      <c r="D15" s="30" t="s">
        <v>289</v>
      </c>
      <c r="E15" s="14" t="s">
        <v>289</v>
      </c>
      <c r="F15" s="14" t="s">
        <v>289</v>
      </c>
      <c r="G15" s="14" t="s">
        <v>289</v>
      </c>
      <c r="H15" s="106" t="s">
        <v>289</v>
      </c>
    </row>
    <row r="16" spans="1:8" ht="15.75" customHeight="1" thickBot="1">
      <c r="A16" s="112" t="s">
        <v>104</v>
      </c>
      <c r="B16" s="14">
        <v>4060</v>
      </c>
      <c r="C16" s="83" t="s">
        <v>289</v>
      </c>
      <c r="D16" s="135" t="s">
        <v>289</v>
      </c>
      <c r="E16" s="14" t="s">
        <v>289</v>
      </c>
      <c r="F16" s="14" t="s">
        <v>289</v>
      </c>
      <c r="G16" s="14" t="s">
        <v>289</v>
      </c>
      <c r="H16" s="106" t="s">
        <v>289</v>
      </c>
    </row>
    <row r="17" ht="15.75" customHeight="1">
      <c r="A17" s="108"/>
    </row>
    <row r="18" spans="1:7" ht="15.75">
      <c r="A18" s="113" t="s">
        <v>461</v>
      </c>
      <c r="B18" s="2"/>
      <c r="C18" s="37"/>
      <c r="D18" s="38"/>
      <c r="E18" s="188" t="s">
        <v>413</v>
      </c>
      <c r="F18" s="188"/>
      <c r="G18" s="1"/>
    </row>
    <row r="19" spans="1:7" ht="25.5" customHeight="1">
      <c r="A19" s="114" t="s">
        <v>464</v>
      </c>
      <c r="B19" s="174" t="s">
        <v>153</v>
      </c>
      <c r="C19" s="174"/>
      <c r="D19" s="174"/>
      <c r="E19" s="189" t="s">
        <v>154</v>
      </c>
      <c r="F19" s="189"/>
      <c r="G19" s="1"/>
    </row>
    <row r="20" spans="1:8" ht="15.75" customHeight="1">
      <c r="A20" s="185" t="s">
        <v>290</v>
      </c>
      <c r="B20" s="185"/>
      <c r="C20" s="185"/>
      <c r="D20" s="185"/>
      <c r="E20" s="185"/>
      <c r="F20" s="185"/>
      <c r="G20" s="185"/>
      <c r="H20" s="185"/>
    </row>
    <row r="21" spans="1:8" ht="15.75" customHeight="1">
      <c r="A21" s="166" t="s">
        <v>114</v>
      </c>
      <c r="B21" s="166"/>
      <c r="C21" s="166"/>
      <c r="D21" s="166"/>
      <c r="E21" s="166"/>
      <c r="F21" s="166"/>
      <c r="G21" s="166"/>
      <c r="H21" s="166"/>
    </row>
    <row r="22" ht="15.75" customHeight="1" thickBot="1"/>
    <row r="23" spans="1:8" ht="15.75" customHeight="1" thickBot="1">
      <c r="A23" s="202" t="s">
        <v>4</v>
      </c>
      <c r="B23" s="186" t="s">
        <v>5</v>
      </c>
      <c r="C23" s="186" t="s">
        <v>291</v>
      </c>
      <c r="D23" s="180" t="s">
        <v>448</v>
      </c>
      <c r="E23" s="190"/>
      <c r="F23" s="180" t="s">
        <v>450</v>
      </c>
      <c r="G23" s="190"/>
      <c r="H23" s="200" t="s">
        <v>292</v>
      </c>
    </row>
    <row r="24" spans="1:8" ht="15.75" customHeight="1" thickBot="1">
      <c r="A24" s="203"/>
      <c r="B24" s="187"/>
      <c r="C24" s="187"/>
      <c r="D24" s="15" t="s">
        <v>449</v>
      </c>
      <c r="E24" s="14" t="s">
        <v>7</v>
      </c>
      <c r="F24" s="14" t="s">
        <v>449</v>
      </c>
      <c r="G24" s="14" t="s">
        <v>7</v>
      </c>
      <c r="H24" s="201"/>
    </row>
    <row r="25" spans="1:8" ht="15.75" customHeight="1" thickBot="1">
      <c r="A25" s="109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06">
        <v>8</v>
      </c>
    </row>
    <row r="26" spans="1:8" ht="15.75" customHeight="1" thickBot="1">
      <c r="A26" s="111" t="s">
        <v>293</v>
      </c>
      <c r="B26" s="26" t="s">
        <v>51</v>
      </c>
      <c r="C26" s="14" t="s">
        <v>51</v>
      </c>
      <c r="D26" s="14"/>
      <c r="E26" s="14"/>
      <c r="F26" s="14" t="s">
        <v>51</v>
      </c>
      <c r="G26" s="14" t="s">
        <v>51</v>
      </c>
      <c r="H26" s="106" t="s">
        <v>51</v>
      </c>
    </row>
    <row r="27" spans="1:8" ht="15.75" customHeight="1">
      <c r="A27" s="115" t="s">
        <v>294</v>
      </c>
      <c r="B27" s="186">
        <v>5000</v>
      </c>
      <c r="C27" s="186" t="s">
        <v>296</v>
      </c>
      <c r="D27" s="93">
        <f>Лист2!C15/Лист2!C13*100</f>
        <v>-17.565698478561554</v>
      </c>
      <c r="E27" s="93">
        <f>Лист2!D15/Лист2!D13*100</f>
        <v>30.868861305990293</v>
      </c>
      <c r="F27" s="196">
        <f>D27</f>
        <v>-17.565698478561554</v>
      </c>
      <c r="G27" s="196">
        <f>E27</f>
        <v>30.868861305990293</v>
      </c>
      <c r="H27" s="194" t="s">
        <v>51</v>
      </c>
    </row>
    <row r="28" spans="1:8" ht="30.75" customHeight="1" thickBot="1">
      <c r="A28" s="112" t="s">
        <v>295</v>
      </c>
      <c r="B28" s="187"/>
      <c r="C28" s="187"/>
      <c r="D28" s="94"/>
      <c r="E28" s="94"/>
      <c r="F28" s="197"/>
      <c r="G28" s="197"/>
      <c r="H28" s="195"/>
    </row>
    <row r="29" spans="1:8" ht="15.75" customHeight="1">
      <c r="A29" s="115" t="s">
        <v>32</v>
      </c>
      <c r="B29" s="186">
        <v>5010</v>
      </c>
      <c r="C29" s="186" t="s">
        <v>296</v>
      </c>
      <c r="D29" s="93">
        <f>Лист2!C30/Лист2!C13*100</f>
        <v>-78.42323651452283</v>
      </c>
      <c r="E29" s="93">
        <f>Лист2!D30/Лист2!D13*100</f>
        <v>-5.990286022665947</v>
      </c>
      <c r="F29" s="196">
        <f>D29</f>
        <v>-78.42323651452283</v>
      </c>
      <c r="G29" s="196">
        <f>E29</f>
        <v>-5.990286022665947</v>
      </c>
      <c r="H29" s="194" t="s">
        <v>51</v>
      </c>
    </row>
    <row r="30" spans="1:8" ht="29.25" customHeight="1" thickBot="1">
      <c r="A30" s="112" t="s">
        <v>297</v>
      </c>
      <c r="B30" s="187"/>
      <c r="C30" s="187"/>
      <c r="D30" s="94"/>
      <c r="E30" s="94"/>
      <c r="F30" s="197"/>
      <c r="G30" s="197"/>
      <c r="H30" s="195"/>
    </row>
    <row r="31" spans="1:8" ht="15.75" customHeight="1">
      <c r="A31" s="115" t="s">
        <v>117</v>
      </c>
      <c r="B31" s="186">
        <v>5020</v>
      </c>
      <c r="C31" s="186" t="s">
        <v>296</v>
      </c>
      <c r="D31" s="93">
        <f>Лист2!C45/Лист2!C123*100</f>
        <v>-263.59447004608296</v>
      </c>
      <c r="E31" s="93">
        <f>Лист2!D45/Лист2!D123*100</f>
        <v>-7.838983050847458</v>
      </c>
      <c r="F31" s="196">
        <f>D31</f>
        <v>-263.59447004608296</v>
      </c>
      <c r="G31" s="196">
        <f>E31</f>
        <v>-7.838983050847458</v>
      </c>
      <c r="H31" s="204" t="s">
        <v>299</v>
      </c>
    </row>
    <row r="32" spans="1:8" ht="28.5" customHeight="1" thickBot="1">
      <c r="A32" s="112" t="s">
        <v>298</v>
      </c>
      <c r="B32" s="187"/>
      <c r="C32" s="187"/>
      <c r="D32" s="94"/>
      <c r="E32" s="94"/>
      <c r="F32" s="197"/>
      <c r="G32" s="197"/>
      <c r="H32" s="205"/>
    </row>
    <row r="33" spans="1:8" ht="15.75" customHeight="1">
      <c r="A33" s="115" t="s">
        <v>118</v>
      </c>
      <c r="B33" s="186">
        <v>5030</v>
      </c>
      <c r="C33" s="186" t="s">
        <v>296</v>
      </c>
      <c r="D33" s="93">
        <f>Лист2!C45/Лист2!C129*100</f>
        <v>111.284046692607</v>
      </c>
      <c r="E33" s="93">
        <f>Лист2!D45/Лист2!D129*100</f>
        <v>-19.542253521126764</v>
      </c>
      <c r="F33" s="196">
        <f>D33</f>
        <v>111.284046692607</v>
      </c>
      <c r="G33" s="196">
        <f>E33</f>
        <v>-19.542253521126764</v>
      </c>
      <c r="H33" s="194" t="s">
        <v>51</v>
      </c>
    </row>
    <row r="34" spans="1:8" ht="25.5" customHeight="1" thickBot="1">
      <c r="A34" s="112" t="s">
        <v>300</v>
      </c>
      <c r="B34" s="187"/>
      <c r="C34" s="187"/>
      <c r="D34" s="94"/>
      <c r="E34" s="94"/>
      <c r="F34" s="197"/>
      <c r="G34" s="197"/>
      <c r="H34" s="195"/>
    </row>
    <row r="35" spans="1:8" ht="15.75" customHeight="1">
      <c r="A35" s="115" t="s">
        <v>115</v>
      </c>
      <c r="B35" s="186">
        <v>5040</v>
      </c>
      <c r="C35" s="186" t="s">
        <v>296</v>
      </c>
      <c r="D35" s="93">
        <f>Лист2!C45/Лист2!C13*100</f>
        <v>-79.11479944674966</v>
      </c>
      <c r="E35" s="93">
        <f>Лист2!D45/Лист2!D13*100</f>
        <v>-5.990286022665947</v>
      </c>
      <c r="F35" s="196">
        <f>D35</f>
        <v>-79.11479944674966</v>
      </c>
      <c r="G35" s="196">
        <f>E35</f>
        <v>-5.990286022665947</v>
      </c>
      <c r="H35" s="194" t="s">
        <v>302</v>
      </c>
    </row>
    <row r="36" spans="1:8" ht="27" customHeight="1" thickBot="1">
      <c r="A36" s="112" t="s">
        <v>301</v>
      </c>
      <c r="B36" s="187"/>
      <c r="C36" s="187"/>
      <c r="D36" s="94"/>
      <c r="E36" s="94"/>
      <c r="F36" s="197"/>
      <c r="G36" s="197"/>
      <c r="H36" s="195"/>
    </row>
    <row r="37" spans="1:8" ht="15.75" customHeight="1" thickBot="1">
      <c r="A37" s="111" t="s">
        <v>303</v>
      </c>
      <c r="B37" s="14" t="s">
        <v>51</v>
      </c>
      <c r="C37" s="14" t="s">
        <v>51</v>
      </c>
      <c r="D37" s="41"/>
      <c r="E37" s="41"/>
      <c r="F37" s="41" t="s">
        <v>51</v>
      </c>
      <c r="G37" s="41" t="s">
        <v>51</v>
      </c>
      <c r="H37" s="107" t="s">
        <v>51</v>
      </c>
    </row>
    <row r="38" spans="1:8" ht="15.75" customHeight="1">
      <c r="A38" s="115" t="s">
        <v>304</v>
      </c>
      <c r="B38" s="186">
        <v>5100</v>
      </c>
      <c r="C38" s="186" t="s">
        <v>51</v>
      </c>
      <c r="D38" s="93">
        <f>Лист2!C125/Лист2!C30</f>
        <v>-1.4920634920634919</v>
      </c>
      <c r="E38" s="93">
        <f>Лист2!D125/Лист2!D30</f>
        <v>-9.585585585585587</v>
      </c>
      <c r="F38" s="196">
        <f>D38</f>
        <v>-1.4920634920634919</v>
      </c>
      <c r="G38" s="196">
        <f>E38</f>
        <v>-9.585585585585587</v>
      </c>
      <c r="H38" s="194" t="s">
        <v>51</v>
      </c>
    </row>
    <row r="39" spans="1:8" ht="30" customHeight="1" thickBot="1">
      <c r="A39" s="112" t="s">
        <v>305</v>
      </c>
      <c r="B39" s="187"/>
      <c r="C39" s="187"/>
      <c r="D39" s="94"/>
      <c r="E39" s="94"/>
      <c r="F39" s="197"/>
      <c r="G39" s="197"/>
      <c r="H39" s="195"/>
    </row>
    <row r="40" spans="1:8" ht="15.75" customHeight="1">
      <c r="A40" s="115" t="s">
        <v>119</v>
      </c>
      <c r="B40" s="186">
        <v>5110</v>
      </c>
      <c r="C40" s="186" t="s">
        <v>307</v>
      </c>
      <c r="D40" s="93">
        <f>Лист2!C129/Лист2!C125</f>
        <v>-0.607565011820331</v>
      </c>
      <c r="E40" s="93">
        <f>Лист2!D129/Лист2!D125</f>
        <v>0.5338345864661653</v>
      </c>
      <c r="F40" s="196">
        <f>D40</f>
        <v>-0.607565011820331</v>
      </c>
      <c r="G40" s="196">
        <f>E40</f>
        <v>0.5338345864661653</v>
      </c>
      <c r="H40" s="194" t="s">
        <v>308</v>
      </c>
    </row>
    <row r="41" spans="1:8" ht="27.75" customHeight="1" thickBot="1">
      <c r="A41" s="112" t="s">
        <v>306</v>
      </c>
      <c r="B41" s="187"/>
      <c r="C41" s="187"/>
      <c r="D41" s="94"/>
      <c r="E41" s="94"/>
      <c r="F41" s="197"/>
      <c r="G41" s="197"/>
      <c r="H41" s="195"/>
    </row>
    <row r="42" spans="1:8" ht="15.75" customHeight="1">
      <c r="A42" s="115" t="s">
        <v>309</v>
      </c>
      <c r="B42" s="186">
        <v>5120</v>
      </c>
      <c r="C42" s="186" t="s">
        <v>307</v>
      </c>
      <c r="D42" s="93">
        <f>Лист2!C121/Лист2!C125</f>
        <v>0.2565011820330969</v>
      </c>
      <c r="E42" s="93">
        <f>Лист2!D121/Лист2!D125</f>
        <v>0.09210526315789473</v>
      </c>
      <c r="F42" s="196">
        <f>D42</f>
        <v>0.2565011820330969</v>
      </c>
      <c r="G42" s="196">
        <f>E42</f>
        <v>0.09210526315789473</v>
      </c>
      <c r="H42" s="194" t="s">
        <v>311</v>
      </c>
    </row>
    <row r="43" spans="1:8" ht="15.75" customHeight="1" thickBot="1">
      <c r="A43" s="112" t="s">
        <v>310</v>
      </c>
      <c r="B43" s="187"/>
      <c r="C43" s="187"/>
      <c r="D43" s="94"/>
      <c r="E43" s="94"/>
      <c r="F43" s="197"/>
      <c r="G43" s="197"/>
      <c r="H43" s="195"/>
    </row>
    <row r="44" spans="1:8" ht="15.75" customHeight="1" thickBot="1">
      <c r="A44" s="111" t="s">
        <v>312</v>
      </c>
      <c r="B44" s="14" t="s">
        <v>51</v>
      </c>
      <c r="C44" s="14" t="s">
        <v>51</v>
      </c>
      <c r="D44" s="41"/>
      <c r="E44" s="41"/>
      <c r="F44" s="41" t="s">
        <v>51</v>
      </c>
      <c r="G44" s="41" t="s">
        <v>51</v>
      </c>
      <c r="H44" s="107" t="s">
        <v>51</v>
      </c>
    </row>
    <row r="45" spans="1:8" ht="15.75" customHeight="1">
      <c r="A45" s="115" t="s">
        <v>313</v>
      </c>
      <c r="B45" s="186">
        <v>5200</v>
      </c>
      <c r="C45" s="186" t="s">
        <v>51</v>
      </c>
      <c r="D45" s="93">
        <f>Лист2!C98/Лист2!C57</f>
        <v>21.8</v>
      </c>
      <c r="E45" s="93">
        <v>0</v>
      </c>
      <c r="F45" s="196">
        <f>D45</f>
        <v>21.8</v>
      </c>
      <c r="G45" s="196">
        <f>E45</f>
        <v>0</v>
      </c>
      <c r="H45" s="194" t="s">
        <v>51</v>
      </c>
    </row>
    <row r="46" spans="1:8" ht="15.75" customHeight="1" thickBot="1">
      <c r="A46" s="112" t="s">
        <v>314</v>
      </c>
      <c r="B46" s="187"/>
      <c r="C46" s="187"/>
      <c r="D46" s="94"/>
      <c r="E46" s="94"/>
      <c r="F46" s="197"/>
      <c r="G46" s="197"/>
      <c r="H46" s="195"/>
    </row>
    <row r="47" spans="1:8" ht="15.75" customHeight="1">
      <c r="A47" s="115" t="s">
        <v>315</v>
      </c>
      <c r="B47" s="186">
        <v>5210</v>
      </c>
      <c r="C47" s="186" t="s">
        <v>51</v>
      </c>
      <c r="D47" s="93">
        <f>Лист2!C98/Лист2!C13</f>
        <v>0.15076071922544954</v>
      </c>
      <c r="E47" s="93">
        <f>Лист2!D98/Лист2!D13</f>
        <v>0</v>
      </c>
      <c r="F47" s="196">
        <f>D47</f>
        <v>0.15076071922544954</v>
      </c>
      <c r="G47" s="196">
        <f>E47</f>
        <v>0</v>
      </c>
      <c r="H47" s="194" t="s">
        <v>51</v>
      </c>
    </row>
    <row r="48" spans="1:8" ht="25.5" customHeight="1" thickBot="1">
      <c r="A48" s="112" t="s">
        <v>316</v>
      </c>
      <c r="B48" s="187"/>
      <c r="C48" s="187"/>
      <c r="D48" s="94"/>
      <c r="E48" s="94"/>
      <c r="F48" s="197"/>
      <c r="G48" s="197"/>
      <c r="H48" s="195"/>
    </row>
    <row r="49" spans="1:8" ht="15.75" customHeight="1">
      <c r="A49" s="115" t="s">
        <v>120</v>
      </c>
      <c r="B49" s="186">
        <v>5220</v>
      </c>
      <c r="C49" s="186" t="s">
        <v>318</v>
      </c>
      <c r="D49" s="93">
        <f>Лист2!C120/Лист2!C119</f>
        <v>0.9065040650406504</v>
      </c>
      <c r="E49" s="93">
        <f>Лист2!D120/Лист2!D119</f>
        <v>0.8394052044609666</v>
      </c>
      <c r="F49" s="196">
        <f>D49</f>
        <v>0.9065040650406504</v>
      </c>
      <c r="G49" s="196">
        <f>E49</f>
        <v>0.8394052044609666</v>
      </c>
      <c r="H49" s="194" t="s">
        <v>319</v>
      </c>
    </row>
    <row r="50" spans="1:8" ht="25.5" customHeight="1" thickBot="1">
      <c r="A50" s="112" t="s">
        <v>317</v>
      </c>
      <c r="B50" s="187"/>
      <c r="C50" s="187"/>
      <c r="D50" s="94"/>
      <c r="E50" s="94"/>
      <c r="F50" s="197"/>
      <c r="G50" s="197"/>
      <c r="H50" s="195"/>
    </row>
    <row r="51" spans="1:8" ht="15.75" customHeight="1" thickBot="1">
      <c r="A51" s="111" t="s">
        <v>320</v>
      </c>
      <c r="B51" s="14" t="s">
        <v>51</v>
      </c>
      <c r="C51" s="14" t="s">
        <v>51</v>
      </c>
      <c r="D51" s="41"/>
      <c r="E51" s="41"/>
      <c r="F51" s="41" t="s">
        <v>51</v>
      </c>
      <c r="G51" s="41" t="s">
        <v>51</v>
      </c>
      <c r="H51" s="107" t="s">
        <v>51</v>
      </c>
    </row>
    <row r="52" spans="1:8" ht="15.75" customHeight="1" thickBot="1">
      <c r="A52" s="112" t="s">
        <v>321</v>
      </c>
      <c r="B52" s="14">
        <v>5300</v>
      </c>
      <c r="C52" s="14" t="s">
        <v>51</v>
      </c>
      <c r="D52" s="41"/>
      <c r="E52" s="41"/>
      <c r="F52" s="41" t="s">
        <v>51</v>
      </c>
      <c r="G52" s="41" t="s">
        <v>51</v>
      </c>
      <c r="H52" s="107" t="s">
        <v>51</v>
      </c>
    </row>
    <row r="53" ht="15">
      <c r="A53" s="108"/>
    </row>
    <row r="54" spans="1:9" ht="15.75">
      <c r="A54" s="113" t="s">
        <v>462</v>
      </c>
      <c r="B54" s="2"/>
      <c r="C54" s="37"/>
      <c r="D54" s="38"/>
      <c r="E54" s="38"/>
      <c r="F54" s="38"/>
      <c r="G54" s="188" t="s">
        <v>413</v>
      </c>
      <c r="H54" s="188"/>
      <c r="I54" s="1"/>
    </row>
    <row r="55" spans="1:9" ht="25.5" customHeight="1">
      <c r="A55" s="104" t="s">
        <v>463</v>
      </c>
      <c r="B55" s="174" t="s">
        <v>153</v>
      </c>
      <c r="C55" s="174"/>
      <c r="D55" s="174"/>
      <c r="E55" s="174"/>
      <c r="F55" s="174"/>
      <c r="G55" s="189" t="s">
        <v>154</v>
      </c>
      <c r="H55" s="189"/>
      <c r="I55" s="1"/>
    </row>
    <row r="56" ht="15">
      <c r="A56" s="108"/>
    </row>
    <row r="57" ht="15">
      <c r="A57" s="116"/>
    </row>
    <row r="58" ht="15">
      <c r="A58" s="117"/>
    </row>
    <row r="59" ht="15">
      <c r="A59" s="116"/>
    </row>
    <row r="60" ht="15">
      <c r="A60" s="117"/>
    </row>
    <row r="61" ht="15">
      <c r="A61" s="116"/>
    </row>
    <row r="62" ht="15">
      <c r="A62" s="117"/>
    </row>
    <row r="63" ht="15">
      <c r="A63" s="116"/>
    </row>
    <row r="64" ht="15">
      <c r="A64" s="117"/>
    </row>
    <row r="65" ht="15">
      <c r="A65" s="116"/>
    </row>
    <row r="66" ht="15">
      <c r="A66" s="117"/>
    </row>
    <row r="67" ht="15">
      <c r="A67" s="116"/>
    </row>
  </sheetData>
  <sheetProtection/>
  <mergeCells count="82">
    <mergeCell ref="E6:H6"/>
    <mergeCell ref="A1:H1"/>
    <mergeCell ref="B19:D19"/>
    <mergeCell ref="A20:H20"/>
    <mergeCell ref="C6:D6"/>
    <mergeCell ref="D23:E23"/>
    <mergeCell ref="D9:D10"/>
    <mergeCell ref="C9:C10"/>
    <mergeCell ref="G9:G10"/>
    <mergeCell ref="A4:H4"/>
    <mergeCell ref="E18:F18"/>
    <mergeCell ref="E19:F19"/>
    <mergeCell ref="A6:A7"/>
    <mergeCell ref="B6:B7"/>
    <mergeCell ref="B9:B10"/>
    <mergeCell ref="E9:E10"/>
    <mergeCell ref="F9:F10"/>
    <mergeCell ref="C31:C32"/>
    <mergeCell ref="F31:F32"/>
    <mergeCell ref="B55:F55"/>
    <mergeCell ref="G55:H55"/>
    <mergeCell ref="H27:H28"/>
    <mergeCell ref="B29:B30"/>
    <mergeCell ref="C29:C30"/>
    <mergeCell ref="F29:F30"/>
    <mergeCell ref="G29:G30"/>
    <mergeCell ref="H29:H30"/>
    <mergeCell ref="B27:B28"/>
    <mergeCell ref="C27:C28"/>
    <mergeCell ref="H31:H32"/>
    <mergeCell ref="G54:H54"/>
    <mergeCell ref="H35:H36"/>
    <mergeCell ref="H9:H10"/>
    <mergeCell ref="C33:C34"/>
    <mergeCell ref="F33:F34"/>
    <mergeCell ref="G33:G34"/>
    <mergeCell ref="H33:H34"/>
    <mergeCell ref="G27:G28"/>
    <mergeCell ref="A21:H21"/>
    <mergeCell ref="B33:B34"/>
    <mergeCell ref="H23:H24"/>
    <mergeCell ref="G31:G32"/>
    <mergeCell ref="A23:A24"/>
    <mergeCell ref="C23:C24"/>
    <mergeCell ref="F23:G23"/>
    <mergeCell ref="F27:F28"/>
    <mergeCell ref="B23:B24"/>
    <mergeCell ref="B31:B32"/>
    <mergeCell ref="B35:B36"/>
    <mergeCell ref="C35:C36"/>
    <mergeCell ref="F35:F36"/>
    <mergeCell ref="G35:G36"/>
    <mergeCell ref="B38:B39"/>
    <mergeCell ref="C38:C39"/>
    <mergeCell ref="F38:F39"/>
    <mergeCell ref="G38:G39"/>
    <mergeCell ref="H38:H39"/>
    <mergeCell ref="H40:H41"/>
    <mergeCell ref="B42:B43"/>
    <mergeCell ref="C42:C43"/>
    <mergeCell ref="F42:F43"/>
    <mergeCell ref="G42:G43"/>
    <mergeCell ref="H42:H43"/>
    <mergeCell ref="B40:B41"/>
    <mergeCell ref="C40:C41"/>
    <mergeCell ref="F40:F41"/>
    <mergeCell ref="G40:G41"/>
    <mergeCell ref="H45:H46"/>
    <mergeCell ref="B47:B48"/>
    <mergeCell ref="C47:C48"/>
    <mergeCell ref="F47:F48"/>
    <mergeCell ref="G47:G48"/>
    <mergeCell ref="H47:H48"/>
    <mergeCell ref="B45:B46"/>
    <mergeCell ref="C45:C46"/>
    <mergeCell ref="F45:F46"/>
    <mergeCell ref="G45:G46"/>
    <mergeCell ref="H49:H50"/>
    <mergeCell ref="B49:B50"/>
    <mergeCell ref="C49:C50"/>
    <mergeCell ref="F49:F50"/>
    <mergeCell ref="G49:G50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="120" zoomScaleNormal="120" zoomScalePageLayoutView="0" workbookViewId="0" topLeftCell="A1">
      <selection activeCell="F22" sqref="F22"/>
    </sheetView>
  </sheetViews>
  <sheetFormatPr defaultColWidth="9.140625" defaultRowHeight="15"/>
  <cols>
    <col min="1" max="1" width="66.00390625" style="0" customWidth="1"/>
    <col min="2" max="2" width="13.57421875" style="1" customWidth="1"/>
    <col min="3" max="4" width="13.57421875" style="0" customWidth="1"/>
    <col min="5" max="5" width="13.57421875" style="40" customWidth="1"/>
    <col min="6" max="6" width="13.57421875" style="0" customWidth="1"/>
    <col min="11" max="11" width="11.421875" style="0" bestFit="1" customWidth="1"/>
  </cols>
  <sheetData>
    <row r="1" ht="15">
      <c r="F1" s="64" t="s">
        <v>447</v>
      </c>
    </row>
    <row r="2" spans="1:6" ht="17.25">
      <c r="A2" s="166" t="s">
        <v>322</v>
      </c>
      <c r="B2" s="166"/>
      <c r="C2" s="166"/>
      <c r="D2" s="166"/>
      <c r="E2" s="166"/>
      <c r="F2" s="166"/>
    </row>
    <row r="3" spans="1:6" ht="17.25">
      <c r="A3" s="166" t="s">
        <v>421</v>
      </c>
      <c r="B3" s="166"/>
      <c r="C3" s="166"/>
      <c r="D3" s="166"/>
      <c r="E3" s="166"/>
      <c r="F3" s="166"/>
    </row>
    <row r="4" ht="10.5" customHeight="1"/>
    <row r="5" spans="1:6" ht="20.25">
      <c r="A5" s="213" t="s">
        <v>422</v>
      </c>
      <c r="B5" s="213"/>
      <c r="C5" s="213"/>
      <c r="D5" s="213"/>
      <c r="E5" s="213"/>
      <c r="F5" s="213"/>
    </row>
    <row r="6" spans="1:6" s="65" customFormat="1" ht="12">
      <c r="A6" s="214" t="s">
        <v>323</v>
      </c>
      <c r="B6" s="214"/>
      <c r="C6" s="214"/>
      <c r="D6" s="214"/>
      <c r="E6" s="214"/>
      <c r="F6" s="214"/>
    </row>
    <row r="8" spans="1:6" ht="15" customHeight="1">
      <c r="A8" s="215" t="s">
        <v>324</v>
      </c>
      <c r="B8" s="215"/>
      <c r="C8" s="215"/>
      <c r="D8" s="215"/>
      <c r="E8" s="215"/>
      <c r="F8" s="215"/>
    </row>
    <row r="9" spans="1:6" ht="16.5" customHeight="1" thickBot="1">
      <c r="A9" s="32" t="s">
        <v>325</v>
      </c>
      <c r="B9" s="97"/>
      <c r="C9" s="32"/>
      <c r="D9" s="32"/>
      <c r="E9" s="60"/>
      <c r="F9" s="63"/>
    </row>
    <row r="10" spans="1:6" s="65" customFormat="1" ht="48.75" customHeight="1" thickBot="1">
      <c r="A10" s="119" t="s">
        <v>4</v>
      </c>
      <c r="B10" s="120" t="s">
        <v>451</v>
      </c>
      <c r="C10" s="121" t="s">
        <v>326</v>
      </c>
      <c r="D10" s="121" t="s">
        <v>327</v>
      </c>
      <c r="E10" s="121" t="s">
        <v>328</v>
      </c>
      <c r="F10" s="122" t="s">
        <v>329</v>
      </c>
    </row>
    <row r="11" spans="1:6" ht="15.75" thickBot="1">
      <c r="A11" s="15">
        <v>1</v>
      </c>
      <c r="B11" s="14">
        <v>2</v>
      </c>
      <c r="C11" s="14">
        <v>3</v>
      </c>
      <c r="D11" s="14">
        <v>4</v>
      </c>
      <c r="E11" s="14">
        <v>5</v>
      </c>
      <c r="F11" s="41">
        <v>6</v>
      </c>
    </row>
    <row r="12" spans="1:6" ht="29.25" customHeight="1" thickBot="1">
      <c r="A12" s="16" t="s">
        <v>330</v>
      </c>
      <c r="B12" s="21">
        <v>7</v>
      </c>
      <c r="C12" s="21">
        <v>7</v>
      </c>
      <c r="D12" s="21">
        <v>6</v>
      </c>
      <c r="E12" s="17">
        <f>D12-C12</f>
        <v>-1</v>
      </c>
      <c r="F12" s="41">
        <f>D12/C12*100</f>
        <v>85.71428571428571</v>
      </c>
    </row>
    <row r="13" spans="1:6" ht="15.75" customHeight="1" thickBot="1">
      <c r="A13" s="18" t="s">
        <v>143</v>
      </c>
      <c r="B13" s="14"/>
      <c r="C13" s="14" t="s">
        <v>51</v>
      </c>
      <c r="D13" s="14" t="s">
        <v>51</v>
      </c>
      <c r="E13" s="14" t="s">
        <v>14</v>
      </c>
      <c r="F13" s="41" t="s">
        <v>14</v>
      </c>
    </row>
    <row r="14" spans="1:6" ht="15.75" customHeight="1" thickBot="1">
      <c r="A14" s="18" t="s">
        <v>144</v>
      </c>
      <c r="B14" s="14"/>
      <c r="C14" s="14" t="s">
        <v>51</v>
      </c>
      <c r="D14" s="14" t="s">
        <v>51</v>
      </c>
      <c r="E14" s="14" t="s">
        <v>14</v>
      </c>
      <c r="F14" s="41" t="s">
        <v>14</v>
      </c>
    </row>
    <row r="15" spans="1:6" ht="15.75" customHeight="1" thickBot="1">
      <c r="A15" s="18" t="s">
        <v>145</v>
      </c>
      <c r="B15" s="14">
        <v>1</v>
      </c>
      <c r="C15" s="14">
        <v>1</v>
      </c>
      <c r="D15" s="14">
        <v>1</v>
      </c>
      <c r="E15" s="17">
        <f>D15-C15</f>
        <v>0</v>
      </c>
      <c r="F15" s="41">
        <f>D15/C15*100</f>
        <v>100</v>
      </c>
    </row>
    <row r="16" spans="1:6" ht="15.75" customHeight="1" thickBot="1">
      <c r="A16" s="18" t="s">
        <v>146</v>
      </c>
      <c r="B16" s="14">
        <v>2</v>
      </c>
      <c r="C16" s="14">
        <v>3</v>
      </c>
      <c r="D16" s="14">
        <v>2</v>
      </c>
      <c r="E16" s="17">
        <f>D16-C16</f>
        <v>-1</v>
      </c>
      <c r="F16" s="41">
        <f>D16/C16*100</f>
        <v>66.66666666666666</v>
      </c>
    </row>
    <row r="17" spans="1:6" ht="15.75" customHeight="1" thickBot="1">
      <c r="A17" s="18" t="s">
        <v>147</v>
      </c>
      <c r="B17" s="14">
        <v>4</v>
      </c>
      <c r="C17" s="14">
        <v>3</v>
      </c>
      <c r="D17" s="14">
        <v>3</v>
      </c>
      <c r="E17" s="17">
        <f>D17-C17</f>
        <v>0</v>
      </c>
      <c r="F17" s="41">
        <f>D17/C17*100</f>
        <v>100</v>
      </c>
    </row>
    <row r="18" spans="1:6" ht="15.75" customHeight="1" thickBot="1">
      <c r="A18" s="16" t="s">
        <v>331</v>
      </c>
      <c r="B18" s="21" t="s">
        <v>14</v>
      </c>
      <c r="C18" s="21" t="s">
        <v>14</v>
      </c>
      <c r="D18" s="21" t="s">
        <v>14</v>
      </c>
      <c r="E18" s="17" t="s">
        <v>14</v>
      </c>
      <c r="F18" s="42" t="s">
        <v>14</v>
      </c>
    </row>
    <row r="19" spans="1:6" ht="15.75" customHeight="1" thickBot="1">
      <c r="A19" s="18" t="s">
        <v>143</v>
      </c>
      <c r="B19" s="14" t="s">
        <v>14</v>
      </c>
      <c r="C19" s="41" t="s">
        <v>14</v>
      </c>
      <c r="D19" s="14" t="s">
        <v>14</v>
      </c>
      <c r="E19" s="41" t="s">
        <v>14</v>
      </c>
      <c r="F19" s="41" t="s">
        <v>14</v>
      </c>
    </row>
    <row r="20" spans="1:6" ht="15.75" customHeight="1" thickBot="1">
      <c r="A20" s="18" t="s">
        <v>144</v>
      </c>
      <c r="B20" s="14" t="s">
        <v>14</v>
      </c>
      <c r="C20" s="41" t="s">
        <v>14</v>
      </c>
      <c r="D20" s="14" t="s">
        <v>14</v>
      </c>
      <c r="E20" s="41" t="s">
        <v>14</v>
      </c>
      <c r="F20" s="41" t="s">
        <v>14</v>
      </c>
    </row>
    <row r="21" spans="1:6" ht="15.75" customHeight="1" thickBot="1">
      <c r="A21" s="18" t="s">
        <v>145</v>
      </c>
      <c r="B21" s="14">
        <v>25.4</v>
      </c>
      <c r="C21" s="41">
        <v>44.58</v>
      </c>
      <c r="D21" s="14">
        <v>41.4</v>
      </c>
      <c r="E21" s="42">
        <f>D21-C21</f>
        <v>-3.1799999999999997</v>
      </c>
      <c r="F21" s="41">
        <v>92.8</v>
      </c>
    </row>
    <row r="22" spans="1:6" ht="15.75" customHeight="1" thickBot="1">
      <c r="A22" s="18" t="s">
        <v>146</v>
      </c>
      <c r="B22" s="14">
        <v>26.5</v>
      </c>
      <c r="C22" s="41">
        <v>96.98</v>
      </c>
      <c r="D22" s="14">
        <v>48.5</v>
      </c>
      <c r="E22" s="42">
        <f>D22-C22</f>
        <v>-48.480000000000004</v>
      </c>
      <c r="F22" s="41">
        <f>D22/C22*100</f>
        <v>50.01031140441328</v>
      </c>
    </row>
    <row r="23" spans="1:6" ht="15.75" customHeight="1" thickBot="1">
      <c r="A23" s="18" t="s">
        <v>147</v>
      </c>
      <c r="B23" s="14">
        <v>49.2</v>
      </c>
      <c r="C23" s="41">
        <v>69.03</v>
      </c>
      <c r="D23" s="14">
        <v>60.1</v>
      </c>
      <c r="E23" s="42">
        <f>D23-C23</f>
        <v>-8.93</v>
      </c>
      <c r="F23" s="41">
        <f>D23/C23*100</f>
        <v>87.06359553817181</v>
      </c>
    </row>
    <row r="24" spans="1:6" ht="15.75" customHeight="1" thickBot="1">
      <c r="A24" s="16" t="s">
        <v>332</v>
      </c>
      <c r="B24" s="21">
        <v>101.1</v>
      </c>
      <c r="C24" s="47">
        <f>C21+C22+C23</f>
        <v>210.59</v>
      </c>
      <c r="D24" s="47">
        <f>D21+D22+D23</f>
        <v>150</v>
      </c>
      <c r="E24" s="42">
        <f>D24-C24</f>
        <v>-60.59</v>
      </c>
      <c r="F24" s="41">
        <f>D24/C24*100</f>
        <v>71.22845339284866</v>
      </c>
    </row>
    <row r="25" spans="1:6" ht="15.75" customHeight="1" thickBot="1">
      <c r="A25" s="18" t="s">
        <v>143</v>
      </c>
      <c r="B25" s="14" t="s">
        <v>14</v>
      </c>
      <c r="C25" s="41" t="s">
        <v>14</v>
      </c>
      <c r="D25" s="14" t="s">
        <v>14</v>
      </c>
      <c r="E25" s="41" t="s">
        <v>14</v>
      </c>
      <c r="F25" s="41" t="s">
        <v>14</v>
      </c>
    </row>
    <row r="26" spans="1:6" ht="15.75" customHeight="1" thickBot="1">
      <c r="A26" s="18" t="s">
        <v>144</v>
      </c>
      <c r="B26" s="14" t="s">
        <v>14</v>
      </c>
      <c r="C26" s="41" t="s">
        <v>14</v>
      </c>
      <c r="D26" s="14" t="s">
        <v>14</v>
      </c>
      <c r="E26" s="41" t="s">
        <v>14</v>
      </c>
      <c r="F26" s="41" t="s">
        <v>14</v>
      </c>
    </row>
    <row r="27" spans="1:6" ht="15.75" customHeight="1" thickBot="1">
      <c r="A27" s="18" t="s">
        <v>145</v>
      </c>
      <c r="B27" s="14">
        <v>25.4</v>
      </c>
      <c r="C27" s="41">
        <v>44.6</v>
      </c>
      <c r="D27" s="14">
        <v>41.4</v>
      </c>
      <c r="E27" s="42">
        <f>D27-C27</f>
        <v>-3.200000000000003</v>
      </c>
      <c r="F27" s="41">
        <f>D27/C27*100</f>
        <v>92.82511210762331</v>
      </c>
    </row>
    <row r="28" spans="1:6" ht="15.75" customHeight="1" thickBot="1">
      <c r="A28" s="18" t="s">
        <v>146</v>
      </c>
      <c r="B28" s="14">
        <v>26.5</v>
      </c>
      <c r="C28" s="41">
        <v>96.98</v>
      </c>
      <c r="D28" s="14">
        <v>48.5</v>
      </c>
      <c r="E28" s="42">
        <f>D28-C28</f>
        <v>-48.480000000000004</v>
      </c>
      <c r="F28" s="41">
        <f>D28/C28*100</f>
        <v>50.01031140441328</v>
      </c>
    </row>
    <row r="29" spans="1:6" ht="15.75" customHeight="1" thickBot="1">
      <c r="A29" s="18" t="s">
        <v>147</v>
      </c>
      <c r="B29" s="14">
        <v>49.2</v>
      </c>
      <c r="C29" s="41">
        <v>69.03</v>
      </c>
      <c r="D29" s="14">
        <v>60.1</v>
      </c>
      <c r="E29" s="42">
        <f>D29-C29</f>
        <v>-8.93</v>
      </c>
      <c r="F29" s="41">
        <f>D29/C29*100</f>
        <v>87.06359553817181</v>
      </c>
    </row>
    <row r="30" spans="1:6" ht="27.75" customHeight="1" thickBot="1">
      <c r="A30" s="16" t="s">
        <v>333</v>
      </c>
      <c r="B30" s="47">
        <v>4815.97</v>
      </c>
      <c r="C30" s="47">
        <v>10027</v>
      </c>
      <c r="D30" s="47">
        <v>8332.9</v>
      </c>
      <c r="E30" s="17">
        <f>D30-C30</f>
        <v>-1694.1000000000004</v>
      </c>
      <c r="F30" s="41">
        <f>D30/C30*100</f>
        <v>83.1046175326618</v>
      </c>
    </row>
    <row r="31" spans="1:6" ht="15.75" customHeight="1" thickBot="1">
      <c r="A31" s="18" t="s">
        <v>149</v>
      </c>
      <c r="B31" s="14" t="str">
        <f>C31</f>
        <v>-</v>
      </c>
      <c r="C31" s="99" t="s">
        <v>14</v>
      </c>
      <c r="D31" s="99" t="s">
        <v>14</v>
      </c>
      <c r="E31" s="14" t="s">
        <v>14</v>
      </c>
      <c r="F31" s="41" t="s">
        <v>14</v>
      </c>
    </row>
    <row r="32" spans="1:6" ht="15.75" customHeight="1" thickBot="1">
      <c r="A32" s="18" t="s">
        <v>150</v>
      </c>
      <c r="B32" s="14" t="str">
        <f>C32</f>
        <v>-</v>
      </c>
      <c r="C32" s="99" t="s">
        <v>14</v>
      </c>
      <c r="D32" s="99" t="s">
        <v>14</v>
      </c>
      <c r="E32" s="14" t="s">
        <v>14</v>
      </c>
      <c r="F32" s="41" t="s">
        <v>14</v>
      </c>
    </row>
    <row r="33" spans="1:6" ht="15.75" customHeight="1" thickBot="1">
      <c r="A33" s="18" t="s">
        <v>334</v>
      </c>
      <c r="B33" s="43">
        <f>B34</f>
        <v>8456</v>
      </c>
      <c r="C33" s="43">
        <v>14858</v>
      </c>
      <c r="D33" s="43">
        <f>D34+D35</f>
        <v>13795.9</v>
      </c>
      <c r="E33" s="17">
        <f aca="true" t="shared" si="0" ref="E33:E38">D33-C33</f>
        <v>-1062.1000000000004</v>
      </c>
      <c r="F33" s="41">
        <f aca="true" t="shared" si="1" ref="F33:F38">D33/C33*100</f>
        <v>92.85166240409207</v>
      </c>
    </row>
    <row r="34" spans="1:6" ht="15.75" customHeight="1" thickBot="1">
      <c r="A34" s="31" t="s">
        <v>335</v>
      </c>
      <c r="B34" s="41">
        <v>8456</v>
      </c>
      <c r="C34" s="41">
        <v>12294</v>
      </c>
      <c r="D34" s="41">
        <v>12294</v>
      </c>
      <c r="E34" s="17">
        <f t="shared" si="0"/>
        <v>0</v>
      </c>
      <c r="F34" s="41">
        <f t="shared" si="1"/>
        <v>100</v>
      </c>
    </row>
    <row r="35" spans="1:6" ht="15.75" customHeight="1" thickBot="1">
      <c r="A35" s="31" t="s">
        <v>336</v>
      </c>
      <c r="B35" s="41">
        <v>0</v>
      </c>
      <c r="C35" s="41">
        <v>2000</v>
      </c>
      <c r="D35" s="41">
        <v>1501.9</v>
      </c>
      <c r="E35" s="17">
        <f t="shared" si="0"/>
        <v>-498.0999999999999</v>
      </c>
      <c r="F35" s="41">
        <f t="shared" si="1"/>
        <v>75.095</v>
      </c>
    </row>
    <row r="36" spans="1:6" ht="15.75" customHeight="1" thickBot="1">
      <c r="A36" s="31" t="s">
        <v>337</v>
      </c>
      <c r="B36" s="41">
        <v>0</v>
      </c>
      <c r="C36" s="41">
        <v>564</v>
      </c>
      <c r="D36" s="41">
        <v>0</v>
      </c>
      <c r="E36" s="17">
        <f t="shared" si="0"/>
        <v>-564</v>
      </c>
      <c r="F36" s="41">
        <f t="shared" si="1"/>
        <v>0</v>
      </c>
    </row>
    <row r="37" spans="1:6" ht="15.75" customHeight="1" thickBot="1">
      <c r="A37" s="18" t="s">
        <v>151</v>
      </c>
      <c r="B37" s="43">
        <v>4424.33</v>
      </c>
      <c r="C37" s="43">
        <v>10775</v>
      </c>
      <c r="D37" s="43">
        <v>8086.6</v>
      </c>
      <c r="E37" s="17">
        <f t="shared" si="0"/>
        <v>-2688.3999999999996</v>
      </c>
      <c r="F37" s="41">
        <f t="shared" si="1"/>
        <v>75.04965197215778</v>
      </c>
    </row>
    <row r="38" spans="1:6" ht="15.75" customHeight="1" thickBot="1">
      <c r="A38" s="18" t="s">
        <v>152</v>
      </c>
      <c r="B38" s="43">
        <v>4101.75</v>
      </c>
      <c r="C38" s="43">
        <v>7669</v>
      </c>
      <c r="D38" s="43">
        <v>6676.1</v>
      </c>
      <c r="E38" s="17">
        <f t="shared" si="0"/>
        <v>-992.8999999999996</v>
      </c>
      <c r="F38" s="41">
        <f t="shared" si="1"/>
        <v>87.05307080453775</v>
      </c>
    </row>
    <row r="39" spans="1:6" ht="13.5" customHeight="1">
      <c r="A39" s="39" t="s">
        <v>338</v>
      </c>
      <c r="B39" s="98"/>
      <c r="C39" s="39"/>
      <c r="D39" s="39"/>
      <c r="E39" s="39"/>
      <c r="F39" s="63"/>
    </row>
    <row r="40" spans="1:6" ht="13.5" customHeight="1">
      <c r="A40" s="218" t="s">
        <v>339</v>
      </c>
      <c r="B40" s="218"/>
      <c r="C40" s="218"/>
      <c r="D40" s="218"/>
      <c r="E40" s="218"/>
      <c r="F40" s="218"/>
    </row>
    <row r="41" spans="1:6" ht="13.5" customHeight="1">
      <c r="A41" s="219"/>
      <c r="B41" s="219"/>
      <c r="C41" s="219"/>
      <c r="D41" s="219"/>
      <c r="E41" s="219"/>
      <c r="F41" s="219"/>
    </row>
    <row r="42" spans="1:6" ht="13.5" customHeight="1">
      <c r="A42" s="215" t="s">
        <v>340</v>
      </c>
      <c r="B42" s="215"/>
      <c r="C42" s="215"/>
      <c r="D42" s="215"/>
      <c r="E42" s="215"/>
      <c r="F42" s="215"/>
    </row>
    <row r="43" ht="13.5" customHeight="1" thickBot="1"/>
    <row r="44" spans="1:6" ht="13.5" customHeight="1" thickBot="1">
      <c r="A44" s="90" t="s">
        <v>341</v>
      </c>
      <c r="B44" s="216" t="s">
        <v>342</v>
      </c>
      <c r="C44" s="220"/>
      <c r="D44" s="221"/>
      <c r="E44" s="216" t="s">
        <v>343</v>
      </c>
      <c r="F44" s="217"/>
    </row>
    <row r="45" spans="1:6" ht="13.5" customHeight="1" thickBot="1">
      <c r="A45" s="123">
        <v>1</v>
      </c>
      <c r="B45" s="216">
        <v>2</v>
      </c>
      <c r="C45" s="220"/>
      <c r="D45" s="221"/>
      <c r="E45" s="216">
        <v>3</v>
      </c>
      <c r="F45" s="217"/>
    </row>
    <row r="46" spans="1:6" ht="13.5" customHeight="1" thickBot="1">
      <c r="A46" s="123" t="s">
        <v>51</v>
      </c>
      <c r="B46" s="230" t="s">
        <v>51</v>
      </c>
      <c r="C46" s="231"/>
      <c r="D46" s="232"/>
      <c r="E46" s="226" t="s">
        <v>51</v>
      </c>
      <c r="F46" s="227"/>
    </row>
    <row r="47" spans="1:6" ht="13.5" customHeight="1" thickBot="1">
      <c r="A47" s="123" t="s">
        <v>51</v>
      </c>
      <c r="B47" s="233" t="s">
        <v>51</v>
      </c>
      <c r="C47" s="234"/>
      <c r="D47" s="235"/>
      <c r="E47" s="228" t="s">
        <v>51</v>
      </c>
      <c r="F47" s="229"/>
    </row>
    <row r="48" spans="1:6" ht="13.5" customHeight="1" thickBot="1">
      <c r="A48" s="123" t="s">
        <v>51</v>
      </c>
      <c r="B48" s="216" t="s">
        <v>51</v>
      </c>
      <c r="C48" s="220"/>
      <c r="D48" s="221"/>
      <c r="E48" s="216" t="s">
        <v>51</v>
      </c>
      <c r="F48" s="217"/>
    </row>
    <row r="49" spans="1:6" ht="13.5" customHeight="1" thickBot="1">
      <c r="A49" s="123" t="s">
        <v>51</v>
      </c>
      <c r="B49" s="222" t="s">
        <v>51</v>
      </c>
      <c r="C49" s="224"/>
      <c r="D49" s="225"/>
      <c r="E49" s="222" t="s">
        <v>51</v>
      </c>
      <c r="F49" s="223"/>
    </row>
    <row r="50" spans="1:6" ht="13.5" customHeight="1">
      <c r="A50" s="97"/>
      <c r="B50" s="97"/>
      <c r="C50" s="97"/>
      <c r="D50" s="97"/>
      <c r="E50" s="97"/>
      <c r="F50" s="97"/>
    </row>
    <row r="51" spans="1:6" ht="13.5" customHeight="1">
      <c r="A51" s="97"/>
      <c r="B51" s="97"/>
      <c r="C51" s="97"/>
      <c r="D51" s="97"/>
      <c r="E51" s="97"/>
      <c r="F51" s="97"/>
    </row>
    <row r="52" spans="1:6" ht="13.5" customHeight="1">
      <c r="A52" s="97"/>
      <c r="B52" s="97"/>
      <c r="C52" s="97"/>
      <c r="D52" s="97"/>
      <c r="E52" s="97"/>
      <c r="F52" s="97"/>
    </row>
    <row r="53" spans="1:8" ht="15.75">
      <c r="A53" s="113" t="s">
        <v>465</v>
      </c>
      <c r="B53" s="2"/>
      <c r="C53" s="37"/>
      <c r="D53" s="38"/>
      <c r="E53" s="188" t="s">
        <v>413</v>
      </c>
      <c r="F53" s="188"/>
      <c r="G53" s="1"/>
      <c r="H53" s="105"/>
    </row>
    <row r="54" spans="1:8" ht="25.5" customHeight="1">
      <c r="A54" s="114" t="s">
        <v>466</v>
      </c>
      <c r="B54" s="174" t="s">
        <v>153</v>
      </c>
      <c r="C54" s="174"/>
      <c r="D54" s="174"/>
      <c r="E54" s="189" t="s">
        <v>154</v>
      </c>
      <c r="F54" s="189"/>
      <c r="G54" s="1"/>
      <c r="H54" s="105"/>
    </row>
    <row r="55" ht="13.5" customHeight="1"/>
    <row r="56" ht="13.5" customHeight="1">
      <c r="A56" s="11"/>
    </row>
    <row r="57" ht="13.5" customHeight="1"/>
    <row r="58" ht="13.5" customHeight="1">
      <c r="A58" s="11"/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23">
    <mergeCell ref="B45:D45"/>
    <mergeCell ref="E45:F45"/>
    <mergeCell ref="E46:F46"/>
    <mergeCell ref="E47:F47"/>
    <mergeCell ref="E48:F48"/>
    <mergeCell ref="B46:D46"/>
    <mergeCell ref="B47:D47"/>
    <mergeCell ref="B48:D48"/>
    <mergeCell ref="E49:F49"/>
    <mergeCell ref="E53:F53"/>
    <mergeCell ref="B54:D54"/>
    <mergeCell ref="E54:F54"/>
    <mergeCell ref="B49:D49"/>
    <mergeCell ref="E44:F44"/>
    <mergeCell ref="A40:F40"/>
    <mergeCell ref="A41:F41"/>
    <mergeCell ref="A42:F42"/>
    <mergeCell ref="B44:D44"/>
    <mergeCell ref="A2:F2"/>
    <mergeCell ref="A3:F3"/>
    <mergeCell ref="A5:F5"/>
    <mergeCell ref="A6:F6"/>
    <mergeCell ref="A8:F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20.00390625" style="0" customWidth="1"/>
    <col min="2" max="13" width="12.28125" style="0" customWidth="1"/>
  </cols>
  <sheetData>
    <row r="1" spans="1:7" ht="13.5" customHeight="1">
      <c r="A1" s="236" t="s">
        <v>344</v>
      </c>
      <c r="B1" s="236"/>
      <c r="C1" s="236"/>
      <c r="D1" s="236"/>
      <c r="E1" s="236"/>
      <c r="F1" s="236"/>
      <c r="G1" s="236"/>
    </row>
    <row r="2" spans="2:5" ht="13.5" customHeight="1">
      <c r="B2" s="1"/>
      <c r="E2" s="40"/>
    </row>
    <row r="3" spans="2:5" ht="13.5" customHeight="1" thickBot="1">
      <c r="B3" s="1"/>
      <c r="E3" s="40"/>
    </row>
    <row r="4" spans="1:13" ht="13.5" customHeight="1" thickBot="1">
      <c r="A4" s="186" t="s">
        <v>345</v>
      </c>
      <c r="B4" s="180" t="s">
        <v>346</v>
      </c>
      <c r="C4" s="181"/>
      <c r="D4" s="190"/>
      <c r="E4" s="180" t="s">
        <v>347</v>
      </c>
      <c r="F4" s="181"/>
      <c r="G4" s="190"/>
      <c r="H4" s="180" t="s">
        <v>348</v>
      </c>
      <c r="I4" s="181"/>
      <c r="J4" s="190"/>
      <c r="K4" s="180" t="s">
        <v>349</v>
      </c>
      <c r="L4" s="181"/>
      <c r="M4" s="190"/>
    </row>
    <row r="5" spans="1:13" s="71" customFormat="1" ht="102.75" customHeight="1" thickBot="1">
      <c r="A5" s="187"/>
      <c r="B5" s="69" t="s">
        <v>350</v>
      </c>
      <c r="C5" s="69" t="s">
        <v>351</v>
      </c>
      <c r="D5" s="69" t="s">
        <v>352</v>
      </c>
      <c r="E5" s="70" t="s">
        <v>350</v>
      </c>
      <c r="F5" s="69" t="s">
        <v>351</v>
      </c>
      <c r="G5" s="69" t="s">
        <v>352</v>
      </c>
      <c r="H5" s="69" t="s">
        <v>350</v>
      </c>
      <c r="I5" s="69" t="s">
        <v>351</v>
      </c>
      <c r="J5" s="69" t="s">
        <v>352</v>
      </c>
      <c r="K5" s="69" t="s">
        <v>353</v>
      </c>
      <c r="L5" s="69" t="s">
        <v>354</v>
      </c>
      <c r="M5" s="69" t="s">
        <v>355</v>
      </c>
    </row>
    <row r="6" spans="1:13" ht="13.5" customHeight="1" thickBot="1">
      <c r="A6" s="15">
        <v>1</v>
      </c>
      <c r="B6" s="14">
        <v>2</v>
      </c>
      <c r="C6" s="14">
        <v>3</v>
      </c>
      <c r="D6" s="14">
        <v>4</v>
      </c>
      <c r="E6" s="41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</row>
    <row r="7" spans="1:13" ht="13.5" customHeight="1" thickBot="1">
      <c r="A7" s="15">
        <v>71.12</v>
      </c>
      <c r="B7" s="14">
        <v>267.3</v>
      </c>
      <c r="C7" s="14" t="s">
        <v>456</v>
      </c>
      <c r="D7" s="14">
        <v>2500</v>
      </c>
      <c r="E7" s="41">
        <v>185.3</v>
      </c>
      <c r="F7" s="14" t="s">
        <v>453</v>
      </c>
      <c r="G7" s="14">
        <v>4000</v>
      </c>
      <c r="H7" s="43">
        <f>E7-B7</f>
        <v>-82</v>
      </c>
      <c r="I7" s="19">
        <v>-61</v>
      </c>
      <c r="J7" s="19">
        <f>G7-D7</f>
        <v>1500</v>
      </c>
      <c r="K7" s="44">
        <f>E7/B7*100</f>
        <v>69.3228582117471</v>
      </c>
      <c r="L7" s="44">
        <f>46/107*100</f>
        <v>42.99065420560748</v>
      </c>
      <c r="M7" s="20">
        <f>G7/D7*100</f>
        <v>160</v>
      </c>
    </row>
    <row r="8" spans="1:13" ht="13.5" customHeight="1" thickBot="1">
      <c r="A8" s="15" t="s">
        <v>51</v>
      </c>
      <c r="B8" s="14" t="s">
        <v>51</v>
      </c>
      <c r="C8" s="14" t="s">
        <v>51</v>
      </c>
      <c r="D8" s="14" t="s">
        <v>51</v>
      </c>
      <c r="E8" s="41" t="s">
        <v>51</v>
      </c>
      <c r="F8" s="14" t="s">
        <v>51</v>
      </c>
      <c r="G8" s="14" t="s">
        <v>51</v>
      </c>
      <c r="H8" s="19" t="s">
        <v>14</v>
      </c>
      <c r="I8" s="19" t="s">
        <v>14</v>
      </c>
      <c r="J8" s="19" t="s">
        <v>14</v>
      </c>
      <c r="K8" s="20" t="s">
        <v>14</v>
      </c>
      <c r="L8" s="20" t="s">
        <v>14</v>
      </c>
      <c r="M8" s="20" t="s">
        <v>14</v>
      </c>
    </row>
    <row r="9" spans="1:13" ht="13.5" customHeight="1" thickBot="1">
      <c r="A9" s="18" t="s">
        <v>51</v>
      </c>
      <c r="B9" s="14" t="s">
        <v>51</v>
      </c>
      <c r="C9" s="14" t="s">
        <v>51</v>
      </c>
      <c r="D9" s="14" t="s">
        <v>51</v>
      </c>
      <c r="E9" s="41" t="s">
        <v>51</v>
      </c>
      <c r="F9" s="14" t="s">
        <v>51</v>
      </c>
      <c r="G9" s="14" t="s">
        <v>51</v>
      </c>
      <c r="H9" s="19" t="s">
        <v>14</v>
      </c>
      <c r="I9" s="19" t="s">
        <v>14</v>
      </c>
      <c r="J9" s="19" t="s">
        <v>14</v>
      </c>
      <c r="K9" s="20" t="s">
        <v>14</v>
      </c>
      <c r="L9" s="20" t="s">
        <v>14</v>
      </c>
      <c r="M9" s="20" t="s">
        <v>14</v>
      </c>
    </row>
    <row r="10" spans="1:13" ht="13.5" customHeight="1" thickBot="1">
      <c r="A10" s="18" t="s">
        <v>51</v>
      </c>
      <c r="B10" s="14" t="s">
        <v>51</v>
      </c>
      <c r="C10" s="14" t="s">
        <v>51</v>
      </c>
      <c r="D10" s="14" t="s">
        <v>51</v>
      </c>
      <c r="E10" s="41" t="s">
        <v>51</v>
      </c>
      <c r="F10" s="14" t="s">
        <v>51</v>
      </c>
      <c r="G10" s="14" t="s">
        <v>51</v>
      </c>
      <c r="H10" s="19" t="s">
        <v>14</v>
      </c>
      <c r="I10" s="19" t="s">
        <v>14</v>
      </c>
      <c r="J10" s="19" t="s">
        <v>14</v>
      </c>
      <c r="K10" s="20" t="s">
        <v>14</v>
      </c>
      <c r="L10" s="20" t="s">
        <v>14</v>
      </c>
      <c r="M10" s="20" t="s">
        <v>14</v>
      </c>
    </row>
    <row r="11" spans="1:13" ht="13.5" customHeight="1" thickBot="1">
      <c r="A11" s="16" t="s">
        <v>59</v>
      </c>
      <c r="B11" s="21" t="s">
        <v>14</v>
      </c>
      <c r="C11" s="14" t="s">
        <v>51</v>
      </c>
      <c r="D11" s="14" t="s">
        <v>51</v>
      </c>
      <c r="E11" s="47" t="s">
        <v>14</v>
      </c>
      <c r="F11" s="14" t="s">
        <v>51</v>
      </c>
      <c r="G11" s="14" t="s">
        <v>51</v>
      </c>
      <c r="H11" s="19" t="s">
        <v>14</v>
      </c>
      <c r="I11" s="14" t="s">
        <v>51</v>
      </c>
      <c r="J11" s="14" t="s">
        <v>51</v>
      </c>
      <c r="K11" s="20" t="s">
        <v>14</v>
      </c>
      <c r="L11" s="14" t="s">
        <v>51</v>
      </c>
      <c r="M11" s="14" t="s">
        <v>51</v>
      </c>
    </row>
    <row r="12" spans="2:5" ht="13.5" customHeight="1">
      <c r="B12" s="1"/>
      <c r="E12" s="40"/>
    </row>
    <row r="13" spans="1:9" ht="13.5" customHeight="1">
      <c r="A13" s="236" t="s">
        <v>356</v>
      </c>
      <c r="B13" s="236"/>
      <c r="C13" s="236"/>
      <c r="D13" s="236"/>
      <c r="E13" s="236"/>
      <c r="F13" s="236"/>
      <c r="G13" s="236"/>
      <c r="H13" s="236"/>
      <c r="I13" s="236"/>
    </row>
    <row r="14" spans="2:5" ht="13.5" customHeight="1" thickBot="1">
      <c r="B14" s="1"/>
      <c r="E14" s="40"/>
    </row>
    <row r="15" spans="1:13" ht="35.25" customHeight="1" thickBot="1">
      <c r="A15" s="30" t="s">
        <v>357</v>
      </c>
      <c r="B15" s="180" t="s">
        <v>358</v>
      </c>
      <c r="C15" s="190"/>
      <c r="D15" s="180" t="s">
        <v>359</v>
      </c>
      <c r="E15" s="190"/>
      <c r="F15" s="180" t="s">
        <v>360</v>
      </c>
      <c r="G15" s="190"/>
      <c r="H15" s="237" t="s">
        <v>361</v>
      </c>
      <c r="I15" s="238"/>
      <c r="J15" s="180" t="s">
        <v>362</v>
      </c>
      <c r="K15" s="190"/>
      <c r="L15" s="239" t="s">
        <v>363</v>
      </c>
      <c r="M15" s="240"/>
    </row>
    <row r="16" spans="1:13" ht="13.5" customHeight="1" thickBot="1">
      <c r="A16" s="15">
        <v>1</v>
      </c>
      <c r="B16" s="180">
        <v>2</v>
      </c>
      <c r="C16" s="190"/>
      <c r="D16" s="180">
        <v>3</v>
      </c>
      <c r="E16" s="190"/>
      <c r="F16" s="180">
        <v>4</v>
      </c>
      <c r="G16" s="190"/>
      <c r="H16" s="180">
        <v>5</v>
      </c>
      <c r="I16" s="190"/>
      <c r="J16" s="180">
        <v>6</v>
      </c>
      <c r="K16" s="190"/>
      <c r="L16" s="180">
        <v>7</v>
      </c>
      <c r="M16" s="190"/>
    </row>
    <row r="17" spans="1:13" ht="13.5" customHeight="1" thickBot="1">
      <c r="A17" s="18" t="s">
        <v>51</v>
      </c>
      <c r="B17" s="180" t="s">
        <v>51</v>
      </c>
      <c r="C17" s="190"/>
      <c r="D17" s="180" t="s">
        <v>51</v>
      </c>
      <c r="E17" s="190"/>
      <c r="F17" s="180" t="s">
        <v>51</v>
      </c>
      <c r="G17" s="190"/>
      <c r="H17" s="180" t="s">
        <v>51</v>
      </c>
      <c r="I17" s="190"/>
      <c r="J17" s="180" t="s">
        <v>51</v>
      </c>
      <c r="K17" s="190"/>
      <c r="L17" s="180" t="s">
        <v>51</v>
      </c>
      <c r="M17" s="190"/>
    </row>
    <row r="18" spans="1:13" ht="13.5" customHeight="1" thickBot="1">
      <c r="A18" s="18" t="s">
        <v>51</v>
      </c>
      <c r="B18" s="180" t="s">
        <v>51</v>
      </c>
      <c r="C18" s="190"/>
      <c r="D18" s="180" t="s">
        <v>51</v>
      </c>
      <c r="E18" s="190"/>
      <c r="F18" s="180" t="s">
        <v>51</v>
      </c>
      <c r="G18" s="190"/>
      <c r="H18" s="180" t="s">
        <v>51</v>
      </c>
      <c r="I18" s="190"/>
      <c r="J18" s="180" t="s">
        <v>51</v>
      </c>
      <c r="K18" s="190"/>
      <c r="L18" s="180" t="s">
        <v>51</v>
      </c>
      <c r="M18" s="190"/>
    </row>
    <row r="19" spans="1:13" ht="13.5" customHeight="1" thickBot="1">
      <c r="A19" s="18" t="s">
        <v>51</v>
      </c>
      <c r="B19" s="180" t="s">
        <v>51</v>
      </c>
      <c r="C19" s="190"/>
      <c r="D19" s="180" t="s">
        <v>51</v>
      </c>
      <c r="E19" s="190"/>
      <c r="F19" s="180" t="s">
        <v>51</v>
      </c>
      <c r="G19" s="190"/>
      <c r="H19" s="180" t="s">
        <v>51</v>
      </c>
      <c r="I19" s="190"/>
      <c r="J19" s="180" t="s">
        <v>51</v>
      </c>
      <c r="K19" s="190"/>
      <c r="L19" s="180" t="s">
        <v>51</v>
      </c>
      <c r="M19" s="190"/>
    </row>
    <row r="20" spans="1:13" ht="13.5" customHeight="1" thickBot="1">
      <c r="A20" s="18" t="s">
        <v>51</v>
      </c>
      <c r="B20" s="180" t="s">
        <v>51</v>
      </c>
      <c r="C20" s="190"/>
      <c r="D20" s="180" t="s">
        <v>51</v>
      </c>
      <c r="E20" s="190"/>
      <c r="F20" s="180" t="s">
        <v>51</v>
      </c>
      <c r="G20" s="190"/>
      <c r="H20" s="180" t="s">
        <v>51</v>
      </c>
      <c r="I20" s="190"/>
      <c r="J20" s="180" t="s">
        <v>51</v>
      </c>
      <c r="K20" s="190"/>
      <c r="L20" s="180" t="s">
        <v>51</v>
      </c>
      <c r="M20" s="190"/>
    </row>
    <row r="21" spans="1:13" ht="13.5" customHeight="1" thickBot="1">
      <c r="A21" s="16" t="s">
        <v>59</v>
      </c>
      <c r="B21" s="177" t="s">
        <v>364</v>
      </c>
      <c r="C21" s="179"/>
      <c r="D21" s="177" t="s">
        <v>116</v>
      </c>
      <c r="E21" s="179"/>
      <c r="F21" s="177" t="s">
        <v>116</v>
      </c>
      <c r="G21" s="179"/>
      <c r="H21" s="282" t="s">
        <v>51</v>
      </c>
      <c r="I21" s="283"/>
      <c r="J21" s="284" t="s">
        <v>289</v>
      </c>
      <c r="K21" s="285"/>
      <c r="L21" s="177" t="s">
        <v>51</v>
      </c>
      <c r="M21" s="179"/>
    </row>
    <row r="22" spans="2:5" ht="13.5" customHeight="1">
      <c r="B22" s="1"/>
      <c r="E22" s="40"/>
    </row>
    <row r="23" spans="1:5" ht="13.5" customHeight="1">
      <c r="A23" s="236" t="s">
        <v>365</v>
      </c>
      <c r="B23" s="236"/>
      <c r="C23" s="236"/>
      <c r="D23" s="236"/>
      <c r="E23" s="236"/>
    </row>
    <row r="24" spans="2:5" ht="13.5" customHeight="1" thickBot="1">
      <c r="B24" s="1"/>
      <c r="E24" s="40"/>
    </row>
    <row r="25" spans="1:12" ht="28.5" customHeight="1" thickBot="1">
      <c r="A25" s="239" t="s">
        <v>366</v>
      </c>
      <c r="B25" s="240"/>
      <c r="C25" s="239" t="s">
        <v>367</v>
      </c>
      <c r="D25" s="240"/>
      <c r="E25" s="180" t="s">
        <v>368</v>
      </c>
      <c r="F25" s="190"/>
      <c r="G25" s="180" t="s">
        <v>369</v>
      </c>
      <c r="H25" s="181"/>
      <c r="I25" s="181"/>
      <c r="J25" s="190"/>
      <c r="K25" s="239" t="s">
        <v>370</v>
      </c>
      <c r="L25" s="240"/>
    </row>
    <row r="26" spans="1:12" ht="14.25" customHeight="1" thickBot="1">
      <c r="A26" s="244"/>
      <c r="B26" s="245"/>
      <c r="C26" s="244"/>
      <c r="D26" s="245"/>
      <c r="E26" s="14" t="s">
        <v>8</v>
      </c>
      <c r="F26" s="14" t="s">
        <v>9</v>
      </c>
      <c r="G26" s="286" t="s">
        <v>8</v>
      </c>
      <c r="H26" s="287"/>
      <c r="I26" s="244" t="s">
        <v>9</v>
      </c>
      <c r="J26" s="245"/>
      <c r="K26" s="244"/>
      <c r="L26" s="245"/>
    </row>
    <row r="27" spans="1:12" ht="13.5" customHeight="1" thickBot="1">
      <c r="A27" s="180">
        <v>1</v>
      </c>
      <c r="B27" s="190"/>
      <c r="C27" s="180">
        <v>2</v>
      </c>
      <c r="D27" s="190"/>
      <c r="E27" s="14">
        <v>3</v>
      </c>
      <c r="F27" s="14">
        <v>4</v>
      </c>
      <c r="G27" s="237">
        <v>5</v>
      </c>
      <c r="H27" s="238"/>
      <c r="I27" s="180">
        <v>6</v>
      </c>
      <c r="J27" s="190"/>
      <c r="K27" s="180">
        <v>7</v>
      </c>
      <c r="L27" s="190"/>
    </row>
    <row r="28" spans="1:12" ht="13.5" customHeight="1" thickBot="1">
      <c r="A28" s="246" t="s">
        <v>371</v>
      </c>
      <c r="B28" s="247"/>
      <c r="C28" s="180"/>
      <c r="D28" s="190"/>
      <c r="E28" s="14" t="s">
        <v>51</v>
      </c>
      <c r="F28" s="14" t="s">
        <v>51</v>
      </c>
      <c r="G28" s="237" t="s">
        <v>51</v>
      </c>
      <c r="H28" s="238"/>
      <c r="I28" s="237" t="s">
        <v>51</v>
      </c>
      <c r="J28" s="238"/>
      <c r="K28" s="288" t="s">
        <v>289</v>
      </c>
      <c r="L28" s="289"/>
    </row>
    <row r="29" spans="1:12" ht="13.5" customHeight="1" thickBot="1">
      <c r="A29" s="246" t="s">
        <v>288</v>
      </c>
      <c r="B29" s="247"/>
      <c r="C29" s="180"/>
      <c r="D29" s="190"/>
      <c r="E29" s="14" t="s">
        <v>51</v>
      </c>
      <c r="F29" s="14" t="s">
        <v>51</v>
      </c>
      <c r="G29" s="237" t="s">
        <v>51</v>
      </c>
      <c r="H29" s="238"/>
      <c r="I29" s="237" t="s">
        <v>51</v>
      </c>
      <c r="J29" s="238"/>
      <c r="K29" s="180" t="s">
        <v>51</v>
      </c>
      <c r="L29" s="190"/>
    </row>
    <row r="30" spans="1:12" ht="13.5" customHeight="1" thickBot="1">
      <c r="A30" s="180" t="s">
        <v>51</v>
      </c>
      <c r="B30" s="190"/>
      <c r="C30" s="180"/>
      <c r="D30" s="190"/>
      <c r="E30" s="14" t="s">
        <v>51</v>
      </c>
      <c r="F30" s="14" t="s">
        <v>51</v>
      </c>
      <c r="G30" s="237" t="s">
        <v>51</v>
      </c>
      <c r="H30" s="238"/>
      <c r="I30" s="237" t="s">
        <v>51</v>
      </c>
      <c r="J30" s="238"/>
      <c r="K30" s="180" t="s">
        <v>51</v>
      </c>
      <c r="L30" s="190"/>
    </row>
    <row r="31" spans="1:12" ht="13.5" customHeight="1" thickBot="1">
      <c r="A31" s="246" t="s">
        <v>372</v>
      </c>
      <c r="B31" s="247"/>
      <c r="C31" s="180"/>
      <c r="D31" s="190"/>
      <c r="E31" s="14" t="s">
        <v>51</v>
      </c>
      <c r="F31" s="14" t="s">
        <v>51</v>
      </c>
      <c r="G31" s="237" t="s">
        <v>51</v>
      </c>
      <c r="H31" s="238"/>
      <c r="I31" s="237" t="s">
        <v>51</v>
      </c>
      <c r="J31" s="238"/>
      <c r="K31" s="288" t="s">
        <v>289</v>
      </c>
      <c r="L31" s="289"/>
    </row>
    <row r="32" spans="1:12" ht="13.5" customHeight="1" thickBot="1">
      <c r="A32" s="246" t="s">
        <v>373</v>
      </c>
      <c r="B32" s="247"/>
      <c r="C32" s="180"/>
      <c r="D32" s="190"/>
      <c r="E32" s="14" t="s">
        <v>51</v>
      </c>
      <c r="F32" s="14" t="s">
        <v>51</v>
      </c>
      <c r="G32" s="237" t="s">
        <v>51</v>
      </c>
      <c r="H32" s="238"/>
      <c r="I32" s="237" t="s">
        <v>51</v>
      </c>
      <c r="J32" s="238"/>
      <c r="K32" s="180" t="s">
        <v>51</v>
      </c>
      <c r="L32" s="190"/>
    </row>
    <row r="33" spans="1:12" ht="13.5" customHeight="1" thickBot="1">
      <c r="A33" s="180" t="s">
        <v>51</v>
      </c>
      <c r="B33" s="190"/>
      <c r="C33" s="180"/>
      <c r="D33" s="190"/>
      <c r="E33" s="14" t="s">
        <v>51</v>
      </c>
      <c r="F33" s="14" t="s">
        <v>51</v>
      </c>
      <c r="G33" s="237" t="s">
        <v>51</v>
      </c>
      <c r="H33" s="238"/>
      <c r="I33" s="237" t="s">
        <v>51</v>
      </c>
      <c r="J33" s="238"/>
      <c r="K33" s="180" t="s">
        <v>51</v>
      </c>
      <c r="L33" s="190"/>
    </row>
    <row r="34" spans="1:12" ht="13.5" customHeight="1" thickBot="1">
      <c r="A34" s="246" t="s">
        <v>374</v>
      </c>
      <c r="B34" s="247"/>
      <c r="C34" s="180"/>
      <c r="D34" s="190"/>
      <c r="E34" s="14" t="s">
        <v>51</v>
      </c>
      <c r="F34" s="14" t="s">
        <v>51</v>
      </c>
      <c r="G34" s="237" t="s">
        <v>51</v>
      </c>
      <c r="H34" s="238"/>
      <c r="I34" s="237" t="s">
        <v>51</v>
      </c>
      <c r="J34" s="238"/>
      <c r="K34" s="288" t="s">
        <v>289</v>
      </c>
      <c r="L34" s="289"/>
    </row>
    <row r="35" spans="1:12" ht="13.5" customHeight="1" thickBot="1">
      <c r="A35" s="246" t="s">
        <v>288</v>
      </c>
      <c r="B35" s="247"/>
      <c r="C35" s="180"/>
      <c r="D35" s="190"/>
      <c r="E35" s="14" t="s">
        <v>51</v>
      </c>
      <c r="F35" s="14" t="s">
        <v>51</v>
      </c>
      <c r="G35" s="237" t="s">
        <v>51</v>
      </c>
      <c r="H35" s="238"/>
      <c r="I35" s="237" t="s">
        <v>51</v>
      </c>
      <c r="J35" s="238"/>
      <c r="K35" s="180" t="s">
        <v>51</v>
      </c>
      <c r="L35" s="190"/>
    </row>
    <row r="36" spans="1:12" ht="13.5" customHeight="1" thickBot="1">
      <c r="A36" s="180" t="s">
        <v>51</v>
      </c>
      <c r="B36" s="190"/>
      <c r="C36" s="180"/>
      <c r="D36" s="190"/>
      <c r="E36" s="14" t="s">
        <v>51</v>
      </c>
      <c r="F36" s="14" t="s">
        <v>51</v>
      </c>
      <c r="G36" s="237" t="s">
        <v>51</v>
      </c>
      <c r="H36" s="238"/>
      <c r="I36" s="237" t="s">
        <v>51</v>
      </c>
      <c r="J36" s="238"/>
      <c r="K36" s="180" t="s">
        <v>51</v>
      </c>
      <c r="L36" s="190"/>
    </row>
    <row r="37" spans="1:12" ht="13.5" customHeight="1" thickBot="1">
      <c r="A37" s="248" t="s">
        <v>59</v>
      </c>
      <c r="B37" s="249"/>
      <c r="C37" s="284"/>
      <c r="D37" s="285"/>
      <c r="E37" s="21" t="s">
        <v>289</v>
      </c>
      <c r="F37" s="21" t="s">
        <v>289</v>
      </c>
      <c r="G37" s="250" t="s">
        <v>289</v>
      </c>
      <c r="H37" s="251"/>
      <c r="I37" s="284" t="s">
        <v>289</v>
      </c>
      <c r="J37" s="285"/>
      <c r="K37" s="284" t="s">
        <v>289</v>
      </c>
      <c r="L37" s="285"/>
    </row>
    <row r="38" spans="2:5" ht="13.5" customHeight="1">
      <c r="B38" s="1"/>
      <c r="E38" s="40"/>
    </row>
    <row r="39" spans="1:7" ht="30.75" customHeight="1">
      <c r="A39" s="236" t="s">
        <v>375</v>
      </c>
      <c r="B39" s="236"/>
      <c r="C39" s="236"/>
      <c r="D39" s="236"/>
      <c r="E39" s="236"/>
      <c r="F39" s="236"/>
      <c r="G39" s="236"/>
    </row>
    <row r="40" spans="2:5" ht="13.5" customHeight="1" thickBot="1">
      <c r="B40" s="1"/>
      <c r="E40" s="40"/>
    </row>
    <row r="41" spans="1:9" ht="13.5" customHeight="1" thickBot="1">
      <c r="A41" s="91" t="s">
        <v>376</v>
      </c>
      <c r="B41" s="186" t="s">
        <v>378</v>
      </c>
      <c r="C41" s="186" t="s">
        <v>379</v>
      </c>
      <c r="D41" s="186" t="s">
        <v>380</v>
      </c>
      <c r="E41" s="180" t="s">
        <v>381</v>
      </c>
      <c r="F41" s="181"/>
      <c r="G41" s="190"/>
      <c r="H41" s="13" t="s">
        <v>348</v>
      </c>
      <c r="I41" s="13" t="s">
        <v>349</v>
      </c>
    </row>
    <row r="42" spans="1:9" ht="13.5" customHeight="1" thickBot="1">
      <c r="A42" s="15" t="s">
        <v>377</v>
      </c>
      <c r="B42" s="187"/>
      <c r="C42" s="187"/>
      <c r="D42" s="187"/>
      <c r="E42" s="41" t="s">
        <v>383</v>
      </c>
      <c r="F42" s="14" t="s">
        <v>384</v>
      </c>
      <c r="G42" s="14" t="s">
        <v>385</v>
      </c>
      <c r="H42" s="14" t="s">
        <v>382</v>
      </c>
      <c r="I42" s="14" t="s">
        <v>382</v>
      </c>
    </row>
    <row r="43" spans="1:9" ht="13.5" customHeight="1" thickBot="1">
      <c r="A43" s="15">
        <v>1</v>
      </c>
      <c r="B43" s="14">
        <v>2</v>
      </c>
      <c r="C43" s="14">
        <v>3</v>
      </c>
      <c r="D43" s="14">
        <v>4</v>
      </c>
      <c r="E43" s="41">
        <v>5</v>
      </c>
      <c r="F43" s="14">
        <v>6</v>
      </c>
      <c r="G43" s="14">
        <v>7</v>
      </c>
      <c r="H43" s="14">
        <v>8</v>
      </c>
      <c r="I43" s="14">
        <v>9</v>
      </c>
    </row>
    <row r="44" spans="1:9" ht="13.5" customHeight="1" thickBot="1">
      <c r="A44" s="15" t="s">
        <v>51</v>
      </c>
      <c r="B44" s="14" t="s">
        <v>51</v>
      </c>
      <c r="C44" s="14" t="s">
        <v>51</v>
      </c>
      <c r="D44" s="14" t="s">
        <v>51</v>
      </c>
      <c r="E44" s="41" t="s">
        <v>51</v>
      </c>
      <c r="F44" s="14" t="s">
        <v>51</v>
      </c>
      <c r="G44" s="14" t="s">
        <v>51</v>
      </c>
      <c r="H44" s="14" t="s">
        <v>289</v>
      </c>
      <c r="I44" s="14" t="s">
        <v>289</v>
      </c>
    </row>
    <row r="45" spans="1:9" ht="13.5" customHeight="1" thickBot="1">
      <c r="A45" s="15" t="s">
        <v>51</v>
      </c>
      <c r="B45" s="14" t="s">
        <v>51</v>
      </c>
      <c r="C45" s="14" t="s">
        <v>51</v>
      </c>
      <c r="D45" s="14" t="s">
        <v>51</v>
      </c>
      <c r="E45" s="41" t="s">
        <v>51</v>
      </c>
      <c r="F45" s="14" t="s">
        <v>51</v>
      </c>
      <c r="G45" s="14" t="s">
        <v>51</v>
      </c>
      <c r="H45" s="14" t="s">
        <v>289</v>
      </c>
      <c r="I45" s="14" t="s">
        <v>289</v>
      </c>
    </row>
    <row r="46" spans="1:9" ht="13.5" customHeight="1" thickBot="1">
      <c r="A46" s="15" t="s">
        <v>51</v>
      </c>
      <c r="B46" s="14" t="s">
        <v>51</v>
      </c>
      <c r="C46" s="14" t="s">
        <v>51</v>
      </c>
      <c r="D46" s="14" t="s">
        <v>51</v>
      </c>
      <c r="E46" s="41" t="s">
        <v>51</v>
      </c>
      <c r="F46" s="14" t="s">
        <v>51</v>
      </c>
      <c r="G46" s="14" t="s">
        <v>51</v>
      </c>
      <c r="H46" s="14" t="s">
        <v>289</v>
      </c>
      <c r="I46" s="14" t="s">
        <v>289</v>
      </c>
    </row>
    <row r="47" spans="1:9" ht="13.5" customHeight="1" thickBot="1">
      <c r="A47" s="15" t="s">
        <v>51</v>
      </c>
      <c r="B47" s="14" t="s">
        <v>51</v>
      </c>
      <c r="C47" s="14" t="s">
        <v>51</v>
      </c>
      <c r="D47" s="14" t="s">
        <v>51</v>
      </c>
      <c r="E47" s="41" t="s">
        <v>51</v>
      </c>
      <c r="F47" s="14" t="s">
        <v>51</v>
      </c>
      <c r="G47" s="14" t="s">
        <v>51</v>
      </c>
      <c r="H47" s="14" t="s">
        <v>289</v>
      </c>
      <c r="I47" s="14" t="s">
        <v>289</v>
      </c>
    </row>
    <row r="48" spans="1:9" ht="13.5" customHeight="1" thickBot="1">
      <c r="A48" s="241" t="s">
        <v>59</v>
      </c>
      <c r="B48" s="242"/>
      <c r="C48" s="242"/>
      <c r="D48" s="243"/>
      <c r="E48" s="47" t="s">
        <v>289</v>
      </c>
      <c r="F48" s="21" t="s">
        <v>289</v>
      </c>
      <c r="G48" s="21" t="s">
        <v>289</v>
      </c>
      <c r="H48" s="14" t="s">
        <v>289</v>
      </c>
      <c r="I48" s="14" t="s">
        <v>289</v>
      </c>
    </row>
    <row r="49" spans="2:5" ht="13.5" customHeight="1">
      <c r="B49" s="1"/>
      <c r="E49" s="40"/>
    </row>
    <row r="50" spans="1:8" ht="13.5" customHeight="1">
      <c r="A50" s="236" t="s">
        <v>386</v>
      </c>
      <c r="B50" s="236"/>
      <c r="C50" s="236"/>
      <c r="D50" s="236"/>
      <c r="E50" s="236"/>
      <c r="F50" s="236"/>
      <c r="G50" s="236"/>
      <c r="H50" s="236"/>
    </row>
    <row r="51" spans="2:5" ht="13.5" customHeight="1" thickBot="1">
      <c r="B51" s="1"/>
      <c r="E51" s="40"/>
    </row>
    <row r="52" spans="1:11" ht="13.5" customHeight="1" thickBot="1">
      <c r="A52" s="91" t="s">
        <v>376</v>
      </c>
      <c r="B52" s="186" t="s">
        <v>387</v>
      </c>
      <c r="C52" s="186" t="s">
        <v>378</v>
      </c>
      <c r="D52" s="186" t="s">
        <v>380</v>
      </c>
      <c r="E52" s="257" t="s">
        <v>388</v>
      </c>
      <c r="F52" s="180" t="s">
        <v>381</v>
      </c>
      <c r="G52" s="181"/>
      <c r="H52" s="190"/>
      <c r="I52" s="13" t="s">
        <v>348</v>
      </c>
      <c r="J52" s="13" t="s">
        <v>349</v>
      </c>
      <c r="K52" s="96"/>
    </row>
    <row r="53" spans="1:11" ht="13.5" customHeight="1">
      <c r="A53" s="92" t="s">
        <v>377</v>
      </c>
      <c r="B53" s="256"/>
      <c r="C53" s="256"/>
      <c r="D53" s="256"/>
      <c r="E53" s="258"/>
      <c r="F53" s="186" t="s">
        <v>383</v>
      </c>
      <c r="G53" s="186" t="s">
        <v>384</v>
      </c>
      <c r="H53" s="186" t="s">
        <v>385</v>
      </c>
      <c r="I53" s="27" t="s">
        <v>389</v>
      </c>
      <c r="J53" s="27" t="s">
        <v>382</v>
      </c>
      <c r="K53" s="35"/>
    </row>
    <row r="54" spans="1:11" ht="13.5" customHeight="1" thickBot="1">
      <c r="A54" s="5"/>
      <c r="B54" s="187"/>
      <c r="C54" s="187"/>
      <c r="D54" s="187"/>
      <c r="E54" s="259"/>
      <c r="F54" s="187"/>
      <c r="G54" s="187"/>
      <c r="H54" s="187"/>
      <c r="I54" s="14" t="s">
        <v>390</v>
      </c>
      <c r="J54" s="25"/>
      <c r="K54" s="35"/>
    </row>
    <row r="55" spans="1:11" ht="13.5" customHeight="1" thickBot="1">
      <c r="A55" s="15">
        <v>1</v>
      </c>
      <c r="B55" s="14">
        <v>2</v>
      </c>
      <c r="C55" s="14">
        <v>3</v>
      </c>
      <c r="D55" s="14">
        <v>4</v>
      </c>
      <c r="E55" s="41">
        <v>5</v>
      </c>
      <c r="F55" s="14">
        <v>6</v>
      </c>
      <c r="G55" s="14">
        <v>7</v>
      </c>
      <c r="H55" s="14">
        <v>8</v>
      </c>
      <c r="I55" s="14">
        <v>9</v>
      </c>
      <c r="J55" s="14">
        <v>10</v>
      </c>
      <c r="K55" s="96"/>
    </row>
    <row r="56" spans="1:11" ht="13.5" customHeight="1" thickBot="1">
      <c r="A56" s="15" t="s">
        <v>51</v>
      </c>
      <c r="B56" s="14" t="s">
        <v>51</v>
      </c>
      <c r="C56" s="14" t="s">
        <v>51</v>
      </c>
      <c r="D56" s="28" t="s">
        <v>51</v>
      </c>
      <c r="E56" s="41" t="s">
        <v>51</v>
      </c>
      <c r="F56" s="14" t="s">
        <v>51</v>
      </c>
      <c r="G56" s="14" t="s">
        <v>51</v>
      </c>
      <c r="H56" s="14" t="s">
        <v>51</v>
      </c>
      <c r="I56" s="14" t="s">
        <v>289</v>
      </c>
      <c r="J56" s="14" t="s">
        <v>289</v>
      </c>
      <c r="K56" s="96"/>
    </row>
    <row r="57" spans="1:11" ht="13.5" customHeight="1" thickBot="1">
      <c r="A57" s="15" t="s">
        <v>51</v>
      </c>
      <c r="B57" s="14" t="s">
        <v>51</v>
      </c>
      <c r="C57" s="14" t="s">
        <v>51</v>
      </c>
      <c r="D57" s="28" t="s">
        <v>51</v>
      </c>
      <c r="E57" s="41" t="s">
        <v>51</v>
      </c>
      <c r="F57" s="14" t="s">
        <v>51</v>
      </c>
      <c r="G57" s="14" t="s">
        <v>51</v>
      </c>
      <c r="H57" s="14" t="s">
        <v>51</v>
      </c>
      <c r="I57" s="14" t="s">
        <v>289</v>
      </c>
      <c r="J57" s="14" t="s">
        <v>289</v>
      </c>
      <c r="K57" s="96"/>
    </row>
    <row r="58" spans="1:11" ht="13.5" customHeight="1" thickBot="1">
      <c r="A58" s="15" t="s">
        <v>51</v>
      </c>
      <c r="B58" s="14" t="s">
        <v>51</v>
      </c>
      <c r="C58" s="14" t="s">
        <v>51</v>
      </c>
      <c r="D58" s="28" t="s">
        <v>51</v>
      </c>
      <c r="E58" s="41" t="s">
        <v>51</v>
      </c>
      <c r="F58" s="14" t="s">
        <v>51</v>
      </c>
      <c r="G58" s="14" t="s">
        <v>51</v>
      </c>
      <c r="H58" s="14" t="s">
        <v>51</v>
      </c>
      <c r="I58" s="14" t="s">
        <v>289</v>
      </c>
      <c r="J58" s="14" t="s">
        <v>289</v>
      </c>
      <c r="K58" s="96"/>
    </row>
    <row r="59" spans="1:11" ht="13.5" customHeight="1" thickBot="1">
      <c r="A59" s="15" t="s">
        <v>51</v>
      </c>
      <c r="B59" s="14" t="s">
        <v>51</v>
      </c>
      <c r="C59" s="14" t="s">
        <v>51</v>
      </c>
      <c r="D59" s="28" t="s">
        <v>51</v>
      </c>
      <c r="E59" s="41" t="s">
        <v>51</v>
      </c>
      <c r="F59" s="14" t="s">
        <v>51</v>
      </c>
      <c r="G59" s="14" t="s">
        <v>51</v>
      </c>
      <c r="H59" s="14" t="s">
        <v>51</v>
      </c>
      <c r="I59" s="14" t="s">
        <v>289</v>
      </c>
      <c r="J59" s="14" t="s">
        <v>289</v>
      </c>
      <c r="K59" s="96"/>
    </row>
    <row r="60" spans="1:11" ht="13.5" customHeight="1" thickBot="1">
      <c r="A60" s="241" t="s">
        <v>59</v>
      </c>
      <c r="B60" s="242"/>
      <c r="C60" s="242"/>
      <c r="D60" s="242"/>
      <c r="E60" s="243"/>
      <c r="F60" s="21" t="s">
        <v>289</v>
      </c>
      <c r="G60" s="21" t="s">
        <v>289</v>
      </c>
      <c r="H60" s="21" t="s">
        <v>289</v>
      </c>
      <c r="I60" s="14" t="s">
        <v>289</v>
      </c>
      <c r="J60" s="14" t="s">
        <v>289</v>
      </c>
      <c r="K60" s="96"/>
    </row>
    <row r="61" spans="2:5" ht="13.5" customHeight="1">
      <c r="B61" s="1"/>
      <c r="E61" s="40"/>
    </row>
    <row r="62" spans="1:9" ht="13.5" customHeight="1">
      <c r="A62" s="236" t="s">
        <v>391</v>
      </c>
      <c r="B62" s="236"/>
      <c r="C62" s="236"/>
      <c r="D62" s="236"/>
      <c r="E62" s="236"/>
      <c r="F62" s="236"/>
      <c r="G62" s="236"/>
      <c r="H62" s="236"/>
      <c r="I62" s="236"/>
    </row>
    <row r="63" spans="1:14" ht="13.5" customHeight="1">
      <c r="A63" s="185" t="s">
        <v>392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</row>
    <row r="64" spans="2:5" ht="13.5" customHeight="1" thickBot="1">
      <c r="B64" s="1"/>
      <c r="E64" s="40"/>
    </row>
    <row r="65" spans="1:23" ht="13.5" customHeight="1" thickBot="1">
      <c r="A65" s="91" t="s">
        <v>376</v>
      </c>
      <c r="B65" s="186" t="s">
        <v>393</v>
      </c>
      <c r="C65" s="180" t="s">
        <v>394</v>
      </c>
      <c r="D65" s="181"/>
      <c r="E65" s="181"/>
      <c r="F65" s="190"/>
      <c r="G65" s="180" t="s">
        <v>395</v>
      </c>
      <c r="H65" s="181"/>
      <c r="I65" s="181"/>
      <c r="J65" s="190"/>
      <c r="K65" s="180" t="s">
        <v>396</v>
      </c>
      <c r="L65" s="181"/>
      <c r="M65" s="181"/>
      <c r="N65" s="190"/>
      <c r="O65" s="180" t="s">
        <v>397</v>
      </c>
      <c r="P65" s="181"/>
      <c r="Q65" s="181"/>
      <c r="R65" s="190"/>
      <c r="S65" s="180" t="s">
        <v>59</v>
      </c>
      <c r="T65" s="181"/>
      <c r="U65" s="181"/>
      <c r="V65" s="190"/>
      <c r="W65" s="35"/>
    </row>
    <row r="66" spans="1:23" s="71" customFormat="1" ht="22.5" customHeight="1">
      <c r="A66" s="101" t="s">
        <v>377</v>
      </c>
      <c r="B66" s="256"/>
      <c r="C66" s="252" t="s">
        <v>8</v>
      </c>
      <c r="D66" s="252" t="s">
        <v>9</v>
      </c>
      <c r="E66" s="254" t="s">
        <v>10</v>
      </c>
      <c r="F66" s="252" t="s">
        <v>11</v>
      </c>
      <c r="G66" s="252" t="s">
        <v>8</v>
      </c>
      <c r="H66" s="252" t="s">
        <v>9</v>
      </c>
      <c r="I66" s="252" t="s">
        <v>10</v>
      </c>
      <c r="J66" s="252" t="s">
        <v>11</v>
      </c>
      <c r="K66" s="252" t="s">
        <v>8</v>
      </c>
      <c r="L66" s="252" t="s">
        <v>9</v>
      </c>
      <c r="M66" s="252" t="s">
        <v>10</v>
      </c>
      <c r="N66" s="252" t="s">
        <v>11</v>
      </c>
      <c r="O66" s="252" t="s">
        <v>8</v>
      </c>
      <c r="P66" s="252" t="s">
        <v>9</v>
      </c>
      <c r="Q66" s="252" t="s">
        <v>10</v>
      </c>
      <c r="R66" s="252" t="s">
        <v>11</v>
      </c>
      <c r="S66" s="252" t="s">
        <v>8</v>
      </c>
      <c r="T66" s="252" t="s">
        <v>9</v>
      </c>
      <c r="U66" s="252" t="s">
        <v>10</v>
      </c>
      <c r="V66" s="252" t="s">
        <v>11</v>
      </c>
      <c r="W66" s="102"/>
    </row>
    <row r="67" spans="1:23" s="71" customFormat="1" ht="33.75" customHeight="1" thickBot="1">
      <c r="A67" s="103"/>
      <c r="B67" s="187"/>
      <c r="C67" s="253"/>
      <c r="D67" s="253"/>
      <c r="E67" s="255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102"/>
    </row>
    <row r="68" spans="1:23" ht="13.5" customHeight="1" thickBot="1">
      <c r="A68" s="15">
        <v>1</v>
      </c>
      <c r="B68" s="14">
        <v>2</v>
      </c>
      <c r="C68" s="14">
        <v>3</v>
      </c>
      <c r="D68" s="14">
        <v>4</v>
      </c>
      <c r="E68" s="41">
        <v>5</v>
      </c>
      <c r="F68" s="14">
        <v>6</v>
      </c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  <c r="M68" s="14">
        <v>13</v>
      </c>
      <c r="N68" s="14">
        <v>14</v>
      </c>
      <c r="O68" s="14">
        <v>15</v>
      </c>
      <c r="P68" s="14">
        <v>16</v>
      </c>
      <c r="Q68" s="14">
        <v>17</v>
      </c>
      <c r="R68" s="14">
        <v>18</v>
      </c>
      <c r="S68" s="14">
        <v>19</v>
      </c>
      <c r="T68" s="14">
        <v>20</v>
      </c>
      <c r="U68" s="14">
        <v>21</v>
      </c>
      <c r="V68" s="14">
        <v>22</v>
      </c>
      <c r="W68" s="96"/>
    </row>
    <row r="69" spans="1:23" ht="52.5" customHeight="1" thickBot="1">
      <c r="A69" s="15" t="s">
        <v>454</v>
      </c>
      <c r="B69" s="14" t="s">
        <v>51</v>
      </c>
      <c r="C69" s="14" t="s">
        <v>51</v>
      </c>
      <c r="D69" s="14" t="s">
        <v>51</v>
      </c>
      <c r="E69" s="41" t="s">
        <v>14</v>
      </c>
      <c r="F69" s="14" t="s">
        <v>14</v>
      </c>
      <c r="G69" s="14" t="s">
        <v>51</v>
      </c>
      <c r="H69" s="14" t="s">
        <v>51</v>
      </c>
      <c r="I69" s="14" t="s">
        <v>14</v>
      </c>
      <c r="J69" s="14" t="s">
        <v>14</v>
      </c>
      <c r="K69" s="14">
        <v>59</v>
      </c>
      <c r="L69" s="14">
        <v>0</v>
      </c>
      <c r="M69" s="14">
        <v>-59</v>
      </c>
      <c r="N69" s="14" t="s">
        <v>14</v>
      </c>
      <c r="O69" s="14" t="s">
        <v>51</v>
      </c>
      <c r="P69" s="14" t="s">
        <v>51</v>
      </c>
      <c r="Q69" s="14" t="s">
        <v>14</v>
      </c>
      <c r="R69" s="14" t="s">
        <v>14</v>
      </c>
      <c r="S69" s="14">
        <v>59</v>
      </c>
      <c r="T69" s="14">
        <v>0</v>
      </c>
      <c r="U69" s="14">
        <v>-59</v>
      </c>
      <c r="V69" s="14" t="s">
        <v>14</v>
      </c>
      <c r="W69" s="96"/>
    </row>
    <row r="70" spans="1:23" ht="13.5" customHeight="1" thickBot="1">
      <c r="A70" s="15" t="s">
        <v>51</v>
      </c>
      <c r="B70" s="14" t="s">
        <v>51</v>
      </c>
      <c r="C70" s="14" t="s">
        <v>51</v>
      </c>
      <c r="D70" s="14" t="s">
        <v>51</v>
      </c>
      <c r="E70" s="41" t="s">
        <v>14</v>
      </c>
      <c r="F70" s="14" t="s">
        <v>14</v>
      </c>
      <c r="G70" s="14" t="s">
        <v>51</v>
      </c>
      <c r="H70" s="14" t="s">
        <v>51</v>
      </c>
      <c r="I70" s="14" t="s">
        <v>14</v>
      </c>
      <c r="J70" s="14" t="s">
        <v>14</v>
      </c>
      <c r="K70" s="14" t="s">
        <v>51</v>
      </c>
      <c r="L70" s="14" t="s">
        <v>51</v>
      </c>
      <c r="M70" s="14" t="s">
        <v>14</v>
      </c>
      <c r="N70" s="14" t="s">
        <v>14</v>
      </c>
      <c r="O70" s="14" t="s">
        <v>51</v>
      </c>
      <c r="P70" s="14" t="s">
        <v>51</v>
      </c>
      <c r="Q70" s="14" t="s">
        <v>14</v>
      </c>
      <c r="R70" s="14" t="s">
        <v>14</v>
      </c>
      <c r="S70" s="14" t="s">
        <v>14</v>
      </c>
      <c r="T70" s="14" t="s">
        <v>14</v>
      </c>
      <c r="U70" s="14" t="s">
        <v>14</v>
      </c>
      <c r="V70" s="14" t="s">
        <v>14</v>
      </c>
      <c r="W70" s="96"/>
    </row>
    <row r="71" spans="1:23" ht="13.5" customHeight="1" thickBot="1">
      <c r="A71" s="15" t="s">
        <v>51</v>
      </c>
      <c r="B71" s="14" t="s">
        <v>51</v>
      </c>
      <c r="C71" s="14" t="s">
        <v>51</v>
      </c>
      <c r="D71" s="14" t="s">
        <v>51</v>
      </c>
      <c r="E71" s="41" t="s">
        <v>14</v>
      </c>
      <c r="F71" s="14" t="s">
        <v>14</v>
      </c>
      <c r="G71" s="14" t="s">
        <v>51</v>
      </c>
      <c r="H71" s="14" t="s">
        <v>51</v>
      </c>
      <c r="I71" s="14" t="s">
        <v>14</v>
      </c>
      <c r="J71" s="14" t="s">
        <v>14</v>
      </c>
      <c r="K71" s="14" t="s">
        <v>51</v>
      </c>
      <c r="L71" s="14" t="s">
        <v>51</v>
      </c>
      <c r="M71" s="14" t="s">
        <v>14</v>
      </c>
      <c r="N71" s="14" t="s">
        <v>14</v>
      </c>
      <c r="O71" s="14" t="s">
        <v>51</v>
      </c>
      <c r="P71" s="14" t="s">
        <v>51</v>
      </c>
      <c r="Q71" s="14" t="s">
        <v>14</v>
      </c>
      <c r="R71" s="14" t="s">
        <v>14</v>
      </c>
      <c r="S71" s="14" t="s">
        <v>14</v>
      </c>
      <c r="T71" s="14" t="s">
        <v>14</v>
      </c>
      <c r="U71" s="14" t="s">
        <v>14</v>
      </c>
      <c r="V71" s="14" t="s">
        <v>14</v>
      </c>
      <c r="W71" s="96"/>
    </row>
    <row r="72" spans="1:23" ht="13.5" customHeight="1" thickBot="1">
      <c r="A72" s="15" t="s">
        <v>51</v>
      </c>
      <c r="B72" s="14" t="s">
        <v>51</v>
      </c>
      <c r="C72" s="14" t="s">
        <v>51</v>
      </c>
      <c r="D72" s="14" t="s">
        <v>51</v>
      </c>
      <c r="E72" s="41" t="s">
        <v>14</v>
      </c>
      <c r="F72" s="14" t="s">
        <v>14</v>
      </c>
      <c r="G72" s="14" t="s">
        <v>51</v>
      </c>
      <c r="H72" s="14" t="s">
        <v>51</v>
      </c>
      <c r="I72" s="14" t="s">
        <v>14</v>
      </c>
      <c r="J72" s="14" t="s">
        <v>14</v>
      </c>
      <c r="K72" s="14" t="s">
        <v>51</v>
      </c>
      <c r="L72" s="14" t="s">
        <v>51</v>
      </c>
      <c r="M72" s="14" t="s">
        <v>14</v>
      </c>
      <c r="N72" s="14" t="s">
        <v>14</v>
      </c>
      <c r="O72" s="14" t="s">
        <v>51</v>
      </c>
      <c r="P72" s="14" t="s">
        <v>51</v>
      </c>
      <c r="Q72" s="14" t="s">
        <v>14</v>
      </c>
      <c r="R72" s="14" t="s">
        <v>14</v>
      </c>
      <c r="S72" s="14" t="s">
        <v>14</v>
      </c>
      <c r="T72" s="14" t="s">
        <v>14</v>
      </c>
      <c r="U72" s="14" t="s">
        <v>14</v>
      </c>
      <c r="V72" s="14" t="s">
        <v>14</v>
      </c>
      <c r="W72" s="96"/>
    </row>
    <row r="73" spans="1:23" ht="13.5" customHeight="1" thickBot="1">
      <c r="A73" s="241" t="s">
        <v>59</v>
      </c>
      <c r="B73" s="243"/>
      <c r="C73" s="21" t="s">
        <v>14</v>
      </c>
      <c r="D73" s="21" t="s">
        <v>14</v>
      </c>
      <c r="E73" s="42" t="s">
        <v>14</v>
      </c>
      <c r="F73" s="17" t="s">
        <v>14</v>
      </c>
      <c r="G73" s="21" t="s">
        <v>14</v>
      </c>
      <c r="H73" s="21" t="s">
        <v>14</v>
      </c>
      <c r="I73" s="17" t="s">
        <v>14</v>
      </c>
      <c r="J73" s="17" t="s">
        <v>14</v>
      </c>
      <c r="K73" s="21">
        <v>59</v>
      </c>
      <c r="L73" s="21">
        <v>0</v>
      </c>
      <c r="M73" s="17">
        <v>-59</v>
      </c>
      <c r="N73" s="17" t="s">
        <v>14</v>
      </c>
      <c r="O73" s="21" t="s">
        <v>14</v>
      </c>
      <c r="P73" s="21" t="s">
        <v>14</v>
      </c>
      <c r="Q73" s="17" t="s">
        <v>14</v>
      </c>
      <c r="R73" s="17" t="s">
        <v>14</v>
      </c>
      <c r="S73" s="21">
        <v>59</v>
      </c>
      <c r="T73" s="21">
        <v>0</v>
      </c>
      <c r="U73" s="17">
        <v>-59</v>
      </c>
      <c r="V73" s="17" t="s">
        <v>14</v>
      </c>
      <c r="W73" s="96"/>
    </row>
    <row r="74" spans="1:23" ht="13.5" customHeight="1" thickBot="1">
      <c r="A74" s="191" t="s">
        <v>398</v>
      </c>
      <c r="B74" s="193"/>
      <c r="C74" s="19" t="s">
        <v>14</v>
      </c>
      <c r="D74" s="19" t="s">
        <v>14</v>
      </c>
      <c r="E74" s="41" t="s">
        <v>51</v>
      </c>
      <c r="F74" s="14" t="s">
        <v>51</v>
      </c>
      <c r="G74" s="19" t="s">
        <v>14</v>
      </c>
      <c r="H74" s="19" t="s">
        <v>14</v>
      </c>
      <c r="I74" s="14" t="s">
        <v>51</v>
      </c>
      <c r="J74" s="14" t="s">
        <v>51</v>
      </c>
      <c r="K74" s="19">
        <v>100</v>
      </c>
      <c r="L74" s="19">
        <v>0</v>
      </c>
      <c r="M74" s="14">
        <v>100</v>
      </c>
      <c r="N74" s="14" t="s">
        <v>51</v>
      </c>
      <c r="O74" s="19" t="s">
        <v>14</v>
      </c>
      <c r="P74" s="19" t="s">
        <v>14</v>
      </c>
      <c r="Q74" s="14" t="s">
        <v>51</v>
      </c>
      <c r="R74" s="14" t="s">
        <v>51</v>
      </c>
      <c r="S74" s="19">
        <v>100</v>
      </c>
      <c r="T74" s="19">
        <v>0</v>
      </c>
      <c r="U74" s="14">
        <v>100</v>
      </c>
      <c r="V74" s="14" t="s">
        <v>51</v>
      </c>
      <c r="W74" s="96"/>
    </row>
    <row r="75" spans="2:5" ht="13.5" customHeight="1">
      <c r="B75" s="1"/>
      <c r="E75" s="40"/>
    </row>
    <row r="76" spans="1:5" ht="13.5" customHeight="1">
      <c r="A76" s="29"/>
      <c r="B76" s="1"/>
      <c r="E76" s="40"/>
    </row>
    <row r="77" spans="2:5" ht="39.75" customHeight="1">
      <c r="B77" s="1"/>
      <c r="E77" s="40"/>
    </row>
    <row r="78" spans="1:14" ht="13.5" customHeight="1">
      <c r="A78" s="260" t="s">
        <v>399</v>
      </c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1"/>
    </row>
    <row r="79" spans="1:14" ht="13.5" customHeight="1">
      <c r="A79" s="268"/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1"/>
    </row>
    <row r="80" spans="1:14" ht="13.5" customHeight="1">
      <c r="A80" s="269" t="s">
        <v>392</v>
      </c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1"/>
    </row>
    <row r="81" spans="1:14" ht="13.5" customHeight="1" thickBot="1">
      <c r="A81" s="124"/>
      <c r="B81" s="124"/>
      <c r="C81" s="124"/>
      <c r="D81" s="124"/>
      <c r="E81" s="124"/>
      <c r="F81" s="124"/>
      <c r="G81" s="95"/>
      <c r="H81" s="95"/>
      <c r="I81" s="95"/>
      <c r="J81" s="95"/>
      <c r="K81" s="95"/>
      <c r="L81" s="124"/>
      <c r="M81" s="124"/>
      <c r="N81" s="125"/>
    </row>
    <row r="82" spans="1:14" s="71" customFormat="1" ht="13.5" customHeight="1" thickBot="1">
      <c r="A82" s="130" t="s">
        <v>376</v>
      </c>
      <c r="B82" s="263" t="s">
        <v>400</v>
      </c>
      <c r="C82" s="263" t="s">
        <v>401</v>
      </c>
      <c r="D82" s="263" t="s">
        <v>402</v>
      </c>
      <c r="E82" s="254" t="s">
        <v>403</v>
      </c>
      <c r="F82" s="252" t="s">
        <v>404</v>
      </c>
      <c r="G82" s="273" t="s">
        <v>6</v>
      </c>
      <c r="H82" s="274"/>
      <c r="I82" s="274"/>
      <c r="J82" s="274"/>
      <c r="K82" s="275"/>
      <c r="L82" s="252" t="s">
        <v>405</v>
      </c>
      <c r="M82" s="276" t="s">
        <v>406</v>
      </c>
      <c r="N82" s="277"/>
    </row>
    <row r="83" spans="1:14" s="71" customFormat="1" ht="35.25" customHeight="1" thickBot="1">
      <c r="A83" s="101" t="s">
        <v>377</v>
      </c>
      <c r="B83" s="264"/>
      <c r="C83" s="264"/>
      <c r="D83" s="264"/>
      <c r="E83" s="266"/>
      <c r="F83" s="267"/>
      <c r="G83" s="252" t="s">
        <v>407</v>
      </c>
      <c r="H83" s="252" t="s">
        <v>408</v>
      </c>
      <c r="I83" s="273" t="s">
        <v>409</v>
      </c>
      <c r="J83" s="274"/>
      <c r="K83" s="275"/>
      <c r="L83" s="267"/>
      <c r="M83" s="278"/>
      <c r="N83" s="279"/>
    </row>
    <row r="84" spans="1:14" s="71" customFormat="1" ht="87" customHeight="1" thickBot="1">
      <c r="A84" s="103"/>
      <c r="B84" s="265"/>
      <c r="C84" s="265"/>
      <c r="D84" s="265"/>
      <c r="E84" s="255"/>
      <c r="F84" s="253"/>
      <c r="G84" s="253"/>
      <c r="H84" s="253"/>
      <c r="I84" s="131" t="s">
        <v>110</v>
      </c>
      <c r="J84" s="131" t="s">
        <v>410</v>
      </c>
      <c r="K84" s="131" t="s">
        <v>411</v>
      </c>
      <c r="L84" s="253"/>
      <c r="M84" s="280"/>
      <c r="N84" s="281"/>
    </row>
    <row r="85" spans="1:14" ht="13.5" customHeight="1" thickBot="1">
      <c r="A85" s="15">
        <v>1</v>
      </c>
      <c r="B85" s="14">
        <v>2</v>
      </c>
      <c r="C85" s="14">
        <v>3</v>
      </c>
      <c r="D85" s="14">
        <v>4</v>
      </c>
      <c r="E85" s="41">
        <v>5</v>
      </c>
      <c r="F85" s="14">
        <v>6</v>
      </c>
      <c r="G85" s="14">
        <v>7</v>
      </c>
      <c r="H85" s="14">
        <v>8</v>
      </c>
      <c r="I85" s="14">
        <v>9</v>
      </c>
      <c r="J85" s="14">
        <v>10</v>
      </c>
      <c r="K85" s="14">
        <v>11</v>
      </c>
      <c r="L85" s="14">
        <v>12</v>
      </c>
      <c r="M85" s="180">
        <v>13</v>
      </c>
      <c r="N85" s="190"/>
    </row>
    <row r="86" spans="1:14" ht="13.5" customHeight="1" thickBot="1">
      <c r="A86" s="18" t="s">
        <v>51</v>
      </c>
      <c r="B86" s="14" t="s">
        <v>51</v>
      </c>
      <c r="C86" s="14" t="s">
        <v>51</v>
      </c>
      <c r="D86" s="14" t="s">
        <v>51</v>
      </c>
      <c r="E86" s="41" t="s">
        <v>51</v>
      </c>
      <c r="F86" s="14" t="s">
        <v>51</v>
      </c>
      <c r="G86" s="14" t="s">
        <v>51</v>
      </c>
      <c r="H86" s="19" t="s">
        <v>289</v>
      </c>
      <c r="I86" s="14" t="s">
        <v>51</v>
      </c>
      <c r="J86" s="14" t="s">
        <v>51</v>
      </c>
      <c r="K86" s="14" t="s">
        <v>51</v>
      </c>
      <c r="L86" s="28" t="s">
        <v>51</v>
      </c>
      <c r="M86" s="180" t="s">
        <v>51</v>
      </c>
      <c r="N86" s="190"/>
    </row>
    <row r="87" spans="1:14" ht="13.5" customHeight="1" thickBot="1">
      <c r="A87" s="18" t="s">
        <v>51</v>
      </c>
      <c r="B87" s="14" t="s">
        <v>51</v>
      </c>
      <c r="C87" s="14" t="s">
        <v>51</v>
      </c>
      <c r="D87" s="14" t="s">
        <v>51</v>
      </c>
      <c r="E87" s="41" t="s">
        <v>51</v>
      </c>
      <c r="F87" s="14" t="s">
        <v>51</v>
      </c>
      <c r="G87" s="14" t="s">
        <v>51</v>
      </c>
      <c r="H87" s="19" t="s">
        <v>289</v>
      </c>
      <c r="I87" s="14" t="s">
        <v>51</v>
      </c>
      <c r="J87" s="14" t="s">
        <v>51</v>
      </c>
      <c r="K87" s="14" t="s">
        <v>51</v>
      </c>
      <c r="L87" s="28" t="s">
        <v>51</v>
      </c>
      <c r="M87" s="180" t="s">
        <v>51</v>
      </c>
      <c r="N87" s="190"/>
    </row>
    <row r="88" spans="1:14" ht="13.5" customHeight="1" thickBot="1">
      <c r="A88" s="18" t="s">
        <v>51</v>
      </c>
      <c r="B88" s="14" t="s">
        <v>51</v>
      </c>
      <c r="C88" s="14" t="s">
        <v>51</v>
      </c>
      <c r="D88" s="14" t="s">
        <v>51</v>
      </c>
      <c r="E88" s="41" t="s">
        <v>51</v>
      </c>
      <c r="F88" s="14" t="s">
        <v>51</v>
      </c>
      <c r="G88" s="14" t="s">
        <v>51</v>
      </c>
      <c r="H88" s="19" t="s">
        <v>289</v>
      </c>
      <c r="I88" s="14" t="s">
        <v>51</v>
      </c>
      <c r="J88" s="14" t="s">
        <v>51</v>
      </c>
      <c r="K88" s="14" t="s">
        <v>51</v>
      </c>
      <c r="L88" s="28" t="s">
        <v>51</v>
      </c>
      <c r="M88" s="180" t="s">
        <v>51</v>
      </c>
      <c r="N88" s="190"/>
    </row>
    <row r="89" spans="1:14" ht="13.5" customHeight="1" thickBot="1">
      <c r="A89" s="18" t="s">
        <v>51</v>
      </c>
      <c r="B89" s="14" t="s">
        <v>51</v>
      </c>
      <c r="C89" s="14" t="s">
        <v>51</v>
      </c>
      <c r="D89" s="14" t="s">
        <v>51</v>
      </c>
      <c r="E89" s="41" t="s">
        <v>51</v>
      </c>
      <c r="F89" s="14" t="s">
        <v>51</v>
      </c>
      <c r="G89" s="14" t="s">
        <v>51</v>
      </c>
      <c r="H89" s="19" t="s">
        <v>289</v>
      </c>
      <c r="I89" s="14" t="s">
        <v>51</v>
      </c>
      <c r="J89" s="14" t="s">
        <v>51</v>
      </c>
      <c r="K89" s="14" t="s">
        <v>51</v>
      </c>
      <c r="L89" s="28" t="s">
        <v>51</v>
      </c>
      <c r="M89" s="180" t="s">
        <v>51</v>
      </c>
      <c r="N89" s="190"/>
    </row>
    <row r="90" spans="1:14" ht="13.5" customHeight="1" thickBot="1">
      <c r="A90" s="18" t="s">
        <v>51</v>
      </c>
      <c r="B90" s="14" t="s">
        <v>51</v>
      </c>
      <c r="C90" s="14" t="s">
        <v>51</v>
      </c>
      <c r="D90" s="14" t="s">
        <v>51</v>
      </c>
      <c r="E90" s="41" t="s">
        <v>51</v>
      </c>
      <c r="F90" s="14" t="s">
        <v>51</v>
      </c>
      <c r="G90" s="14" t="s">
        <v>51</v>
      </c>
      <c r="H90" s="19" t="s">
        <v>289</v>
      </c>
      <c r="I90" s="14" t="s">
        <v>51</v>
      </c>
      <c r="J90" s="14" t="s">
        <v>51</v>
      </c>
      <c r="K90" s="14" t="s">
        <v>51</v>
      </c>
      <c r="L90" s="28" t="s">
        <v>51</v>
      </c>
      <c r="M90" s="180" t="s">
        <v>51</v>
      </c>
      <c r="N90" s="190"/>
    </row>
    <row r="91" spans="1:14" ht="13.5" customHeight="1" thickBot="1">
      <c r="A91" s="18" t="s">
        <v>51</v>
      </c>
      <c r="B91" s="14" t="s">
        <v>51</v>
      </c>
      <c r="C91" s="14" t="s">
        <v>51</v>
      </c>
      <c r="D91" s="14" t="s">
        <v>51</v>
      </c>
      <c r="E91" s="41" t="s">
        <v>51</v>
      </c>
      <c r="F91" s="14" t="s">
        <v>51</v>
      </c>
      <c r="G91" s="14" t="s">
        <v>51</v>
      </c>
      <c r="H91" s="19" t="s">
        <v>289</v>
      </c>
      <c r="I91" s="14" t="s">
        <v>51</v>
      </c>
      <c r="J91" s="14" t="s">
        <v>51</v>
      </c>
      <c r="K91" s="14" t="s">
        <v>51</v>
      </c>
      <c r="L91" s="28" t="s">
        <v>51</v>
      </c>
      <c r="M91" s="180" t="s">
        <v>51</v>
      </c>
      <c r="N91" s="190"/>
    </row>
    <row r="92" spans="1:14" ht="13.5" customHeight="1" thickBot="1">
      <c r="A92" s="18" t="s">
        <v>51</v>
      </c>
      <c r="B92" s="14" t="s">
        <v>51</v>
      </c>
      <c r="C92" s="14" t="s">
        <v>51</v>
      </c>
      <c r="D92" s="14" t="s">
        <v>51</v>
      </c>
      <c r="E92" s="41" t="s">
        <v>51</v>
      </c>
      <c r="F92" s="14" t="s">
        <v>51</v>
      </c>
      <c r="G92" s="14" t="s">
        <v>51</v>
      </c>
      <c r="H92" s="19" t="s">
        <v>289</v>
      </c>
      <c r="I92" s="14" t="s">
        <v>51</v>
      </c>
      <c r="J92" s="14" t="s">
        <v>51</v>
      </c>
      <c r="K92" s="14" t="s">
        <v>51</v>
      </c>
      <c r="L92" s="28" t="s">
        <v>51</v>
      </c>
      <c r="M92" s="180" t="s">
        <v>51</v>
      </c>
      <c r="N92" s="190"/>
    </row>
    <row r="93" spans="1:14" ht="13.5" customHeight="1" thickBot="1">
      <c r="A93" s="241" t="s">
        <v>59</v>
      </c>
      <c r="B93" s="242"/>
      <c r="C93" s="243"/>
      <c r="D93" s="21" t="s">
        <v>289</v>
      </c>
      <c r="E93" s="47" t="s">
        <v>289</v>
      </c>
      <c r="F93" s="21" t="s">
        <v>289</v>
      </c>
      <c r="G93" s="21" t="s">
        <v>289</v>
      </c>
      <c r="H93" s="21" t="s">
        <v>289</v>
      </c>
      <c r="I93" s="21" t="s">
        <v>289</v>
      </c>
      <c r="J93" s="21" t="s">
        <v>289</v>
      </c>
      <c r="K93" s="21" t="s">
        <v>289</v>
      </c>
      <c r="L93" s="26" t="s">
        <v>51</v>
      </c>
      <c r="M93" s="177" t="s">
        <v>51</v>
      </c>
      <c r="N93" s="179"/>
    </row>
    <row r="95" spans="1:12" s="128" customFormat="1" ht="24" customHeight="1">
      <c r="A95" s="271" t="s">
        <v>467</v>
      </c>
      <c r="B95" s="271"/>
      <c r="C95" s="271"/>
      <c r="D95" s="271"/>
      <c r="E95" s="271"/>
      <c r="F95" s="126"/>
      <c r="G95" s="127"/>
      <c r="H95" s="38"/>
      <c r="K95" s="270" t="s">
        <v>413</v>
      </c>
      <c r="L95" s="270"/>
    </row>
    <row r="96" spans="1:12" s="128" customFormat="1" ht="25.5" customHeight="1">
      <c r="A96" s="272" t="s">
        <v>414</v>
      </c>
      <c r="B96" s="272"/>
      <c r="C96" s="272"/>
      <c r="D96" s="129"/>
      <c r="E96" s="262"/>
      <c r="F96" s="262"/>
      <c r="G96" s="129" t="s">
        <v>153</v>
      </c>
      <c r="K96" s="262" t="s">
        <v>154</v>
      </c>
      <c r="L96" s="262"/>
    </row>
    <row r="98" spans="1:5" ht="13.5" customHeight="1">
      <c r="A98" s="36" t="s">
        <v>412</v>
      </c>
      <c r="B98" s="1"/>
      <c r="E98" s="40"/>
    </row>
  </sheetData>
  <sheetProtection/>
  <mergeCells count="188">
    <mergeCell ref="K34:L34"/>
    <mergeCell ref="K35:L35"/>
    <mergeCell ref="K36:L36"/>
    <mergeCell ref="K32:L32"/>
    <mergeCell ref="K25:L26"/>
    <mergeCell ref="K27:L27"/>
    <mergeCell ref="I37:J37"/>
    <mergeCell ref="K37:L37"/>
    <mergeCell ref="K28:L28"/>
    <mergeCell ref="K29:L29"/>
    <mergeCell ref="K30:L30"/>
    <mergeCell ref="K31:L31"/>
    <mergeCell ref="I29:J29"/>
    <mergeCell ref="I36:J36"/>
    <mergeCell ref="I31:J31"/>
    <mergeCell ref="I32:J32"/>
    <mergeCell ref="I34:J34"/>
    <mergeCell ref="I35:J35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B17:C17"/>
    <mergeCell ref="D17:E17"/>
    <mergeCell ref="F17:G17"/>
    <mergeCell ref="H17:I17"/>
    <mergeCell ref="J17:K17"/>
    <mergeCell ref="L17:M17"/>
    <mergeCell ref="B16:C16"/>
    <mergeCell ref="D16:E16"/>
    <mergeCell ref="L18:M18"/>
    <mergeCell ref="F16:G16"/>
    <mergeCell ref="H16:I16"/>
    <mergeCell ref="J16:K16"/>
    <mergeCell ref="H18:I18"/>
    <mergeCell ref="J18:K18"/>
    <mergeCell ref="H20:I20"/>
    <mergeCell ref="J20:K20"/>
    <mergeCell ref="I33:J33"/>
    <mergeCell ref="K33:L33"/>
    <mergeCell ref="L16:M16"/>
    <mergeCell ref="L20:M20"/>
    <mergeCell ref="G25:J25"/>
    <mergeCell ref="I26:J26"/>
    <mergeCell ref="G26:H26"/>
    <mergeCell ref="G27:H27"/>
    <mergeCell ref="I27:J27"/>
    <mergeCell ref="G28:H28"/>
    <mergeCell ref="I28:J28"/>
    <mergeCell ref="G30:H30"/>
    <mergeCell ref="I30:J30"/>
    <mergeCell ref="G31:H31"/>
    <mergeCell ref="G32:H32"/>
    <mergeCell ref="M92:N92"/>
    <mergeCell ref="A93:C93"/>
    <mergeCell ref="G83:G84"/>
    <mergeCell ref="H83:H84"/>
    <mergeCell ref="I83:K83"/>
    <mergeCell ref="M85:N85"/>
    <mergeCell ref="M90:N90"/>
    <mergeCell ref="M91:N91"/>
    <mergeCell ref="L82:L84"/>
    <mergeCell ref="M82:N84"/>
    <mergeCell ref="M86:N86"/>
    <mergeCell ref="M87:N87"/>
    <mergeCell ref="G82:K82"/>
    <mergeCell ref="A78:M78"/>
    <mergeCell ref="N78:N80"/>
    <mergeCell ref="Q66:Q67"/>
    <mergeCell ref="R66:R67"/>
    <mergeCell ref="S66:S67"/>
    <mergeCell ref="T66:T67"/>
    <mergeCell ref="M93:N93"/>
    <mergeCell ref="E96:F96"/>
    <mergeCell ref="U66:U67"/>
    <mergeCell ref="B82:B84"/>
    <mergeCell ref="C82:C84"/>
    <mergeCell ref="D82:D84"/>
    <mergeCell ref="E82:E84"/>
    <mergeCell ref="F82:F84"/>
    <mergeCell ref="A73:B73"/>
    <mergeCell ref="A74:B74"/>
    <mergeCell ref="M88:N88"/>
    <mergeCell ref="M89:N89"/>
    <mergeCell ref="A79:M79"/>
    <mergeCell ref="A80:M80"/>
    <mergeCell ref="K95:L95"/>
    <mergeCell ref="K96:L96"/>
    <mergeCell ref="A95:E95"/>
    <mergeCell ref="A96:C96"/>
    <mergeCell ref="S65:V65"/>
    <mergeCell ref="G66:G67"/>
    <mergeCell ref="H66:H67"/>
    <mergeCell ref="I66:I67"/>
    <mergeCell ref="J66:J67"/>
    <mergeCell ref="K66:K67"/>
    <mergeCell ref="O65:R65"/>
    <mergeCell ref="O66:O67"/>
    <mergeCell ref="V66:V67"/>
    <mergeCell ref="P66:P67"/>
    <mergeCell ref="A62:I62"/>
    <mergeCell ref="A63:N63"/>
    <mergeCell ref="F66:F67"/>
    <mergeCell ref="E66:E67"/>
    <mergeCell ref="A50:H50"/>
    <mergeCell ref="B52:B54"/>
    <mergeCell ref="C52:C54"/>
    <mergeCell ref="D52:D54"/>
    <mergeCell ref="E52:E54"/>
    <mergeCell ref="F52:H52"/>
    <mergeCell ref="K65:N65"/>
    <mergeCell ref="L66:L67"/>
    <mergeCell ref="M66:M67"/>
    <mergeCell ref="N66:N67"/>
    <mergeCell ref="A60:E60"/>
    <mergeCell ref="B65:B67"/>
    <mergeCell ref="C65:F65"/>
    <mergeCell ref="G65:J65"/>
    <mergeCell ref="D66:D67"/>
    <mergeCell ref="C66:C67"/>
    <mergeCell ref="F53:F54"/>
    <mergeCell ref="G53:G54"/>
    <mergeCell ref="H53:H54"/>
    <mergeCell ref="C25:D26"/>
    <mergeCell ref="A27:B27"/>
    <mergeCell ref="C27:D27"/>
    <mergeCell ref="G37:H37"/>
    <mergeCell ref="G33:H33"/>
    <mergeCell ref="G29:H29"/>
    <mergeCell ref="A28:B28"/>
    <mergeCell ref="C34:D34"/>
    <mergeCell ref="C35:D35"/>
    <mergeCell ref="C36:D36"/>
    <mergeCell ref="C37:D37"/>
    <mergeCell ref="C30:D30"/>
    <mergeCell ref="C31:D31"/>
    <mergeCell ref="C32:D32"/>
    <mergeCell ref="C33:D33"/>
    <mergeCell ref="G36:H36"/>
    <mergeCell ref="G34:H34"/>
    <mergeCell ref="G35:H35"/>
    <mergeCell ref="A48:D48"/>
    <mergeCell ref="A23:E23"/>
    <mergeCell ref="E25:F25"/>
    <mergeCell ref="A39:G39"/>
    <mergeCell ref="B41:B42"/>
    <mergeCell ref="C41:C42"/>
    <mergeCell ref="D41:D42"/>
    <mergeCell ref="E41:G41"/>
    <mergeCell ref="A25:B26"/>
    <mergeCell ref="A30:B30"/>
    <mergeCell ref="A31:B31"/>
    <mergeCell ref="A32:B32"/>
    <mergeCell ref="A33:B33"/>
    <mergeCell ref="A34:B34"/>
    <mergeCell ref="A29:B29"/>
    <mergeCell ref="C28:D28"/>
    <mergeCell ref="C29:D29"/>
    <mergeCell ref="A35:B35"/>
    <mergeCell ref="A36:B36"/>
    <mergeCell ref="A37:B37"/>
    <mergeCell ref="K4:M4"/>
    <mergeCell ref="A1:G1"/>
    <mergeCell ref="A4:A5"/>
    <mergeCell ref="B4:D4"/>
    <mergeCell ref="E4:G4"/>
    <mergeCell ref="A13:I13"/>
    <mergeCell ref="B15:C15"/>
    <mergeCell ref="D15:E15"/>
    <mergeCell ref="F15:G15"/>
    <mergeCell ref="H15:I15"/>
    <mergeCell ref="H4:J4"/>
    <mergeCell ref="J15:K15"/>
    <mergeCell ref="L15:M15"/>
  </mergeCells>
  <printOptions/>
  <pageMargins left="0.31496062992125984" right="0.11811023622047245" top="0.5511811023622047" bottom="0.15748031496062992" header="0.31496062992125984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2019-10-17T06:18:55Z</dcterms:modified>
  <cp:category/>
  <cp:version/>
  <cp:contentType/>
  <cp:contentStatus/>
</cp:coreProperties>
</file>