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'Лист1'!$13:$15</definedName>
    <definedName name="_xlnm.Print_Area" localSheetId="2">'Лист3'!$A$1:$J$27</definedName>
  </definedNames>
  <calcPr fullCalcOnLoad="1"/>
</workbook>
</file>

<file path=xl/sharedStrings.xml><?xml version="1.0" encoding="utf-8"?>
<sst xmlns="http://schemas.openxmlformats.org/spreadsheetml/2006/main" count="194" uniqueCount="128">
  <si>
    <t xml:space="preserve">                                      ЗАТВЕРДЖЕНО </t>
  </si>
  <si>
    <t xml:space="preserve">                                      Наказ Міністерства </t>
  </si>
  <si>
    <t xml:space="preserve">                                      фінансів України </t>
  </si>
  <si>
    <t xml:space="preserve">                                      01.12.2010  N 1489 </t>
  </si>
  <si>
    <t xml:space="preserve"> </t>
  </si>
  <si>
    <t xml:space="preserve">             про виконання результативних показників, </t>
  </si>
  <si>
    <t xml:space="preserve">          що характеризують виконання бюджетної програми</t>
  </si>
  <si>
    <t xml:space="preserve">        _________________________________________________ </t>
  </si>
  <si>
    <t xml:space="preserve"> ________________________________     ____________________________ </t>
  </si>
  <si>
    <t xml:space="preserve">   (код програмної класифікації        (назва бюджетної програми) </t>
  </si>
  <si>
    <t xml:space="preserve"> видатків та кредитування бюджету) </t>
  </si>
  <si>
    <t>Код програмної класифікації видатків та кредитування бюджету/ код економічної класифікації видатків бюджету або код кредитування бюджету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</si>
  <si>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</si>
  <si>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</si>
  <si>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</si>
  <si>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</si>
  <si>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</si>
  <si>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…</t>
  </si>
  <si>
    <t>№ з/п</t>
  </si>
  <si>
    <t>Показники</t>
  </si>
  <si>
    <t>Одиниця виміру</t>
  </si>
  <si>
    <t>Джерело інформації</t>
  </si>
  <si>
    <t>Виконано за звітний період</t>
  </si>
  <si>
    <t>Відхилення</t>
  </si>
  <si>
    <t>Затрат</t>
  </si>
  <si>
    <t>показник</t>
  </si>
  <si>
    <t>Продукту</t>
  </si>
  <si>
    <t>Ефективності</t>
  </si>
  <si>
    <t>Якості</t>
  </si>
  <si>
    <t xml:space="preserve">                   ІНФОРМАЦІЯ </t>
  </si>
  <si>
    <t>Затверджено паспортом бюджетної програми на звітний період</t>
  </si>
  <si>
    <t xml:space="preserve">             </t>
  </si>
  <si>
    <t xml:space="preserve">               (найменування головного розпорядника коштів державного бюджету) </t>
  </si>
  <si>
    <t xml:space="preserve"> за 20____ рік </t>
  </si>
  <si>
    <t xml:space="preserve"> Керівник бухгалтерської служби   __________               ____________________ </t>
  </si>
  <si>
    <t xml:space="preserve">                                   (підпис)               (ініціали і прізвище) </t>
  </si>
  <si>
    <t xml:space="preserve"> Керівник бухгалтерської служби  __________   ____________________ </t>
  </si>
  <si>
    <t xml:space="preserve">                                  (підпис)   (ініціали і прізвище) </t>
  </si>
  <si>
    <t xml:space="preserve">                       </t>
  </si>
  <si>
    <t xml:space="preserve">(найменування головного розпорядника коштів державного бюджету) </t>
  </si>
  <si>
    <t xml:space="preserve">за 20____ рік </t>
  </si>
  <si>
    <t>Код державної цільової програми</t>
  </si>
  <si>
    <t>Назва державної цільової програми</t>
  </si>
  <si>
    <t>Код програмної класифікації видатків та кредитування бюджету</t>
  </si>
  <si>
    <t>Затверджено на звітний період</t>
  </si>
  <si>
    <t>загальний фонд</t>
  </si>
  <si>
    <t>спеціальний фонд</t>
  </si>
  <si>
    <t>разом</t>
  </si>
  <si>
    <t xml:space="preserve"> в межах бюджетної програми</t>
  </si>
  <si>
    <t xml:space="preserve">державних цільових програм, які виконуються </t>
  </si>
  <si>
    <t xml:space="preserve">про виконання видатків на реалізацію </t>
  </si>
  <si>
    <t xml:space="preserve">  ІНФОРМАЦІЯ </t>
  </si>
  <si>
    <t xml:space="preserve">з деталізацією за кодами економічної </t>
  </si>
  <si>
    <t xml:space="preserve">про бюджет за бюджетними програмами </t>
  </si>
  <si>
    <t>класифікації видатків бюджету або класифікації кредитування бюджету</t>
  </si>
  <si>
    <t xml:space="preserve">ІНФОРМАЦІЯ </t>
  </si>
  <si>
    <t>0810160</t>
  </si>
  <si>
    <t>0111</t>
  </si>
  <si>
    <t>0813011</t>
  </si>
  <si>
    <t>0813012</t>
  </si>
  <si>
    <t>0813021</t>
  </si>
  <si>
    <t>0813022</t>
  </si>
  <si>
    <t>0813031</t>
  </si>
  <si>
    <t>0813032</t>
  </si>
  <si>
    <t>0813035</t>
  </si>
  <si>
    <t>0813041</t>
  </si>
  <si>
    <t>0813042</t>
  </si>
  <si>
    <t>0813043</t>
  </si>
  <si>
    <t>0813044</t>
  </si>
  <si>
    <t>0813045</t>
  </si>
  <si>
    <t>0813046</t>
  </si>
  <si>
    <t>0813047</t>
  </si>
  <si>
    <t>0813081</t>
  </si>
  <si>
    <t>0813082</t>
  </si>
  <si>
    <t>0813083</t>
  </si>
  <si>
    <t>0813084</t>
  </si>
  <si>
    <t>0813085</t>
  </si>
  <si>
    <t>0813104</t>
  </si>
  <si>
    <t>0813160</t>
  </si>
  <si>
    <t>0813180</t>
  </si>
  <si>
    <t>0813230</t>
  </si>
  <si>
    <t>0813242</t>
  </si>
  <si>
    <t>0813210</t>
  </si>
  <si>
    <t xml:space="preserve"> 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</si>
  <si>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</si>
  <si>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</si>
  <si>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</si>
  <si>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</si>
  <si>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</si>
  <si>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</si>
  <si>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</si>
  <si>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</si>
  <si>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</si>
  <si>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</si>
  <si>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</si>
  <si>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Начальник відділу бухгалтерського обліку та звітності - головний бухгалтер</t>
  </si>
  <si>
    <t>О.П.Пугацька</t>
  </si>
  <si>
    <t>(тис. грн.)</t>
  </si>
  <si>
    <t xml:space="preserve"> Управління праці та соціального захисту населення Лисичанської міської ради</t>
  </si>
  <si>
    <t>( тис.грн.)</t>
  </si>
  <si>
    <t>0800000</t>
  </si>
  <si>
    <t>Керівництво і управління у відповідній сфері у містах (місті Києві), селищах, селах, об`єднаних територіальних громадах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</si>
  <si>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</si>
  <si>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</si>
  <si>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</si>
  <si>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відкодування витрат на придбання твердого та рідкого пічного побутового палива і скрапленого газу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</si>
  <si>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</si>
  <si>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</si>
  <si>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</si>
  <si>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</si>
  <si>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         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</si>
  <si>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</si>
  <si>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</si>
  <si>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Інші заходи у сфері соціального захисту і соціального забезпечення</t>
  </si>
  <si>
    <t>1060</t>
  </si>
  <si>
    <t>1030</t>
  </si>
  <si>
    <t>Організація та проведення громадських робіт</t>
  </si>
  <si>
    <t xml:space="preserve">           (найменування головного розпорядника коштів державного бюджету)</t>
  </si>
  <si>
    <t>1020</t>
  </si>
  <si>
    <t xml:space="preserve">за 2019 рік </t>
  </si>
  <si>
    <t>план на 2019 рік з урахуванням внесених змін</t>
  </si>
  <si>
    <t>касове виконання за 2019 рік</t>
  </si>
  <si>
    <t>0813222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</si>
  <si>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</t>
  </si>
  <si>
    <t>0813087</t>
  </si>
  <si>
    <t>Надання допомоги на дітей, які виховуються у багатодітних сім`ях</t>
  </si>
  <si>
    <t>0813049</t>
  </si>
  <si>
    <t>Відшкодування послуги з догляду за дитиною до трьох років "муніципальна няня"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</si>
</sst>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0"/>
    <numFmt numFmtId="165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ourier New"/>
      <family val="3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 wrapText="1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3" fillId="0" borderId="12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vertical="center"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164" fontId="43" fillId="0" borderId="10" xfId="0" applyNumberFormat="1" applyFont="1" applyFill="1" applyBorder="1" applyAlignment="1">
      <alignment/>
    </xf>
    <xf numFmtId="0" fontId="46" fillId="0" borderId="12" xfId="0" applyFont="1" applyFill="1" applyBorder="1" applyAlignment="1">
      <alignment horizontal="center"/>
    </xf>
    <xf numFmtId="3" fontId="43" fillId="0" borderId="12" xfId="0" applyNumberFormat="1" applyFont="1" applyFill="1" applyBorder="1" applyAlignment="1">
      <alignment horizontal="center"/>
    </xf>
    <xf numFmtId="164" fontId="43" fillId="0" borderId="12" xfId="0" applyNumberFormat="1" applyFont="1" applyFill="1" applyBorder="1" applyAlignment="1">
      <alignment horizontal="center"/>
    </xf>
    <xf numFmtId="164" fontId="46" fillId="0" borderId="12" xfId="0" applyNumberFormat="1" applyFont="1" applyFill="1" applyBorder="1" applyAlignment="1">
      <alignment horizontal="center"/>
    </xf>
    <xf numFmtId="164" fontId="43" fillId="0" borderId="12" xfId="0" applyNumberFormat="1" applyFont="1" applyFill="1" applyBorder="1" applyAlignment="1">
      <alignment/>
    </xf>
    <xf numFmtId="164" fontId="43" fillId="0" borderId="12" xfId="0" applyNumberFormat="1" applyFont="1" applyFill="1" applyBorder="1" applyAlignment="1">
      <alignment horizontal="right"/>
    </xf>
    <xf numFmtId="164" fontId="43" fillId="0" borderId="10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3" fillId="0" borderId="12" xfId="0" applyFont="1" applyFill="1" applyBorder="1" applyAlignment="1">
      <alignment horizontal="center"/>
    </xf>
    <xf numFmtId="164" fontId="43" fillId="0" borderId="10" xfId="0" applyNumberFormat="1" applyFont="1" applyFill="1" applyBorder="1" applyAlignment="1">
      <alignment horizontal="center"/>
    </xf>
    <xf numFmtId="165" fontId="43" fillId="0" borderId="14" xfId="0" applyNumberFormat="1" applyFont="1" applyFill="1" applyBorder="1" applyAlignment="1">
      <alignment horizontal="center"/>
    </xf>
    <xf numFmtId="165" fontId="43" fillId="0" borderId="13" xfId="0" applyNumberFormat="1" applyFont="1" applyFill="1" applyBorder="1" applyAlignment="1">
      <alignment horizontal="center"/>
    </xf>
    <xf numFmtId="2" fontId="43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left"/>
    </xf>
    <xf numFmtId="0" fontId="43" fillId="0" borderId="14" xfId="0" applyFont="1" applyFill="1" applyBorder="1" applyAlignment="1">
      <alignment horizontal="left"/>
    </xf>
    <xf numFmtId="0" fontId="43" fillId="0" borderId="13" xfId="0" applyFont="1" applyFill="1" applyBorder="1" applyAlignment="1">
      <alignment horizontal="left"/>
    </xf>
    <xf numFmtId="49" fontId="43" fillId="0" borderId="15" xfId="0" applyNumberFormat="1" applyFont="1" applyFill="1" applyBorder="1" applyAlignment="1">
      <alignment horizontal="center" vertical="center"/>
    </xf>
    <xf numFmtId="49" fontId="43" fillId="0" borderId="16" xfId="0" applyNumberFormat="1" applyFont="1" applyFill="1" applyBorder="1" applyAlignment="1">
      <alignment horizontal="center" vertical="center"/>
    </xf>
    <xf numFmtId="49" fontId="43" fillId="0" borderId="17" xfId="0" applyNumberFormat="1" applyFont="1" applyFill="1" applyBorder="1" applyAlignment="1">
      <alignment horizontal="center" vertical="center"/>
    </xf>
    <xf numFmtId="49" fontId="43" fillId="0" borderId="18" xfId="0" applyNumberFormat="1" applyFont="1" applyFill="1" applyBorder="1" applyAlignment="1">
      <alignment horizontal="center" vertical="center"/>
    </xf>
    <xf numFmtId="49" fontId="43" fillId="0" borderId="19" xfId="0" applyNumberFormat="1" applyFont="1" applyFill="1" applyBorder="1" applyAlignment="1">
      <alignment horizontal="center" vertical="center"/>
    </xf>
    <xf numFmtId="49" fontId="43" fillId="0" borderId="20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wrapText="1"/>
    </xf>
    <xf numFmtId="0" fontId="43" fillId="0" borderId="14" xfId="0" applyFont="1" applyFill="1" applyBorder="1" applyAlignment="1">
      <alignment horizontal="left" wrapText="1"/>
    </xf>
    <xf numFmtId="0" fontId="43" fillId="0" borderId="13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43" fillId="0" borderId="15" xfId="0" applyNumberFormat="1" applyFont="1" applyFill="1" applyBorder="1" applyAlignment="1">
      <alignment horizontal="center" vertical="center" wrapText="1"/>
    </xf>
    <xf numFmtId="49" fontId="43" fillId="0" borderId="16" xfId="0" applyNumberFormat="1" applyFont="1" applyFill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49" fontId="43" fillId="0" borderId="18" xfId="0" applyNumberFormat="1" applyFont="1" applyFill="1" applyBorder="1" applyAlignment="1">
      <alignment horizontal="center" vertical="center" wrapText="1"/>
    </xf>
    <xf numFmtId="49" fontId="43" fillId="0" borderId="19" xfId="0" applyNumberFormat="1" applyFont="1" applyFill="1" applyBorder="1" applyAlignment="1">
      <alignment horizontal="center" vertical="center" wrapText="1"/>
    </xf>
    <xf numFmtId="49" fontId="43" fillId="0" borderId="2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left" wrapText="1"/>
    </xf>
    <xf numFmtId="49" fontId="43" fillId="0" borderId="14" xfId="0" applyNumberFormat="1" applyFont="1" applyFill="1" applyBorder="1" applyAlignment="1">
      <alignment horizontal="left" wrapText="1"/>
    </xf>
    <xf numFmtId="49" fontId="43" fillId="0" borderId="13" xfId="0" applyNumberFormat="1" applyFont="1" applyFill="1" applyBorder="1" applyAlignment="1">
      <alignment horizontal="left" wrapText="1"/>
    </xf>
    <xf numFmtId="4" fontId="43" fillId="0" borderId="12" xfId="0" applyNumberFormat="1" applyFont="1" applyFill="1" applyBorder="1" applyAlignment="1">
      <alignment horizontal="left" wrapText="1"/>
    </xf>
    <xf numFmtId="4" fontId="43" fillId="0" borderId="14" xfId="0" applyNumberFormat="1" applyFont="1" applyFill="1" applyBorder="1" applyAlignment="1">
      <alignment horizontal="left" wrapText="1"/>
    </xf>
    <xf numFmtId="4" fontId="43" fillId="0" borderId="13" xfId="0" applyNumberFormat="1" applyFont="1" applyFill="1" applyBorder="1" applyAlignment="1">
      <alignment horizontal="left" wrapText="1"/>
    </xf>
    <xf numFmtId="49" fontId="43" fillId="0" borderId="21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43" fillId="0" borderId="22" xfId="0" applyNumberFormat="1" applyFont="1" applyFill="1" applyBorder="1" applyAlignment="1">
      <alignment horizontal="center" vertical="center" wrapText="1"/>
    </xf>
    <xf numFmtId="164" fontId="43" fillId="0" borderId="12" xfId="0" applyNumberFormat="1" applyFont="1" applyFill="1" applyBorder="1" applyAlignment="1">
      <alignment horizontal="left"/>
    </xf>
    <xf numFmtId="164" fontId="43" fillId="0" borderId="14" xfId="0" applyNumberFormat="1" applyFont="1" applyFill="1" applyBorder="1" applyAlignment="1">
      <alignment horizontal="left"/>
    </xf>
    <xf numFmtId="164" fontId="43" fillId="0" borderId="13" xfId="0" applyNumberFormat="1" applyFont="1" applyFill="1" applyBorder="1" applyAlignment="1">
      <alignment horizontal="left"/>
    </xf>
    <xf numFmtId="0" fontId="43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tabSelected="1" view="pageBreakPreview" zoomScaleSheetLayoutView="100" zoomScalePageLayoutView="0" workbookViewId="0" topLeftCell="A9">
      <pane ySplit="7" topLeftCell="A139" activePane="bottomLeft" state="frozen"/>
      <selection pane="topLeft" activeCell="A9" sqref="A9"/>
      <selection pane="bottomLeft" activeCell="C143" sqref="C143:D145"/>
    </sheetView>
  </sheetViews>
  <sheetFormatPr defaultColWidth="9.140625" defaultRowHeight="15"/>
  <cols>
    <col min="1" max="1" width="9.140625" style="25" customWidth="1"/>
    <col min="2" max="2" width="11.00390625" style="25" customWidth="1"/>
    <col min="3" max="3" width="9.140625" style="25" customWidth="1"/>
    <col min="4" max="4" width="4.7109375" style="25" customWidth="1"/>
    <col min="5" max="5" width="14.8515625" style="25" customWidth="1"/>
    <col min="6" max="6" width="13.57421875" style="25" customWidth="1"/>
    <col min="7" max="7" width="12.57421875" style="25" customWidth="1"/>
    <col min="8" max="8" width="13.8515625" style="25" customWidth="1"/>
    <col min="9" max="9" width="11.140625" style="25" customWidth="1"/>
    <col min="10" max="10" width="15.8515625" style="25" customWidth="1"/>
    <col min="11" max="11" width="15.57421875" style="25" customWidth="1"/>
    <col min="12" max="12" width="12.28125" style="25" customWidth="1"/>
    <col min="13" max="16384" width="9.140625" style="25" customWidth="1"/>
  </cols>
  <sheetData>
    <row r="1" spans="3:9" ht="15">
      <c r="C1" s="26"/>
      <c r="D1" s="26"/>
      <c r="E1" s="26"/>
      <c r="F1" s="26"/>
      <c r="G1" s="26"/>
      <c r="H1" s="26"/>
      <c r="I1" s="27" t="s">
        <v>0</v>
      </c>
    </row>
    <row r="2" spans="3:9" ht="15">
      <c r="C2" s="26"/>
      <c r="D2" s="26"/>
      <c r="E2" s="26"/>
      <c r="F2" s="26"/>
      <c r="G2" s="26"/>
      <c r="H2" s="26"/>
      <c r="I2" s="27" t="s">
        <v>1</v>
      </c>
    </row>
    <row r="3" spans="3:9" ht="15">
      <c r="C3" s="26"/>
      <c r="D3" s="26"/>
      <c r="E3" s="26"/>
      <c r="F3" s="26"/>
      <c r="G3" s="26"/>
      <c r="H3" s="26"/>
      <c r="I3" s="27" t="s">
        <v>2</v>
      </c>
    </row>
    <row r="4" spans="3:9" ht="15">
      <c r="C4" s="26"/>
      <c r="D4" s="26"/>
      <c r="E4" s="26"/>
      <c r="F4" s="26"/>
      <c r="G4" s="26"/>
      <c r="H4" s="26"/>
      <c r="I4" s="27" t="s">
        <v>3</v>
      </c>
    </row>
    <row r="5" spans="1:11" ht="15.75">
      <c r="A5" s="83" t="s">
        <v>55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5.75">
      <c r="A6" s="83" t="s">
        <v>53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15.75">
      <c r="A7" s="83" t="s">
        <v>52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15.75">
      <c r="A8" s="83" t="s">
        <v>54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5.75">
      <c r="A9" s="84" t="s">
        <v>98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15">
      <c r="A10" s="85" t="s">
        <v>117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1" ht="15.75">
      <c r="A11" s="83" t="s">
        <v>119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2:11" ht="15">
      <c r="B12" s="28"/>
      <c r="C12" s="28"/>
      <c r="D12" s="28"/>
      <c r="E12" s="28"/>
      <c r="F12" s="28"/>
      <c r="G12" s="28"/>
      <c r="H12" s="28"/>
      <c r="K12" s="28" t="s">
        <v>97</v>
      </c>
    </row>
    <row r="13" spans="1:12" s="28" customFormat="1" ht="27" customHeight="1">
      <c r="A13" s="90" t="s">
        <v>11</v>
      </c>
      <c r="B13" s="91"/>
      <c r="C13" s="90" t="s">
        <v>12</v>
      </c>
      <c r="D13" s="91"/>
      <c r="E13" s="90" t="s">
        <v>13</v>
      </c>
      <c r="F13" s="88" t="s">
        <v>14</v>
      </c>
      <c r="G13" s="89"/>
      <c r="H13" s="88" t="s">
        <v>15</v>
      </c>
      <c r="I13" s="89"/>
      <c r="J13" s="88" t="s">
        <v>16</v>
      </c>
      <c r="K13" s="89"/>
      <c r="L13" s="51" t="s">
        <v>23</v>
      </c>
    </row>
    <row r="14" spans="1:12" s="28" customFormat="1" ht="77.25" customHeight="1">
      <c r="A14" s="92"/>
      <c r="B14" s="93"/>
      <c r="C14" s="92"/>
      <c r="D14" s="93"/>
      <c r="E14" s="92"/>
      <c r="F14" s="29" t="s">
        <v>120</v>
      </c>
      <c r="G14" s="29" t="s">
        <v>121</v>
      </c>
      <c r="H14" s="29" t="s">
        <v>120</v>
      </c>
      <c r="I14" s="29" t="s">
        <v>121</v>
      </c>
      <c r="J14" s="29" t="s">
        <v>120</v>
      </c>
      <c r="K14" s="29" t="s">
        <v>121</v>
      </c>
      <c r="L14" s="51"/>
    </row>
    <row r="15" spans="1:12" s="28" customFormat="1" ht="15">
      <c r="A15" s="86">
        <v>1</v>
      </c>
      <c r="B15" s="87"/>
      <c r="C15" s="86">
        <v>2</v>
      </c>
      <c r="D15" s="87"/>
      <c r="E15" s="23">
        <v>3</v>
      </c>
      <c r="F15" s="31">
        <v>4</v>
      </c>
      <c r="G15" s="31">
        <v>5</v>
      </c>
      <c r="H15" s="31">
        <v>6</v>
      </c>
      <c r="I15" s="31">
        <v>7</v>
      </c>
      <c r="J15" s="31">
        <v>8</v>
      </c>
      <c r="K15" s="32">
        <v>9</v>
      </c>
      <c r="L15" s="24"/>
    </row>
    <row r="16" spans="1:12" s="28" customFormat="1" ht="15">
      <c r="A16" s="77" t="s">
        <v>100</v>
      </c>
      <c r="B16" s="100"/>
      <c r="C16" s="100"/>
      <c r="D16" s="78"/>
      <c r="E16" s="23">
        <v>2111</v>
      </c>
      <c r="F16" s="33">
        <f aca="true" t="shared" si="0" ref="F16:I17">F35+F125+F154</f>
        <v>18132.347</v>
      </c>
      <c r="G16" s="33">
        <f t="shared" si="0"/>
        <v>18132.217</v>
      </c>
      <c r="H16" s="33">
        <f t="shared" si="0"/>
        <v>121.582</v>
      </c>
      <c r="I16" s="33">
        <f t="shared" si="0"/>
        <v>75.332</v>
      </c>
      <c r="J16" s="33">
        <f>F16+H16</f>
        <v>18253.929</v>
      </c>
      <c r="K16" s="33">
        <f>G16+I16</f>
        <v>18207.549</v>
      </c>
      <c r="L16" s="24"/>
    </row>
    <row r="17" spans="1:12" s="28" customFormat="1" ht="15">
      <c r="A17" s="79"/>
      <c r="B17" s="101"/>
      <c r="C17" s="101"/>
      <c r="D17" s="80"/>
      <c r="E17" s="23">
        <v>2120</v>
      </c>
      <c r="F17" s="33">
        <f t="shared" si="0"/>
        <v>3997.625</v>
      </c>
      <c r="G17" s="33">
        <f t="shared" si="0"/>
        <v>3985.2960000000003</v>
      </c>
      <c r="H17" s="33">
        <f t="shared" si="0"/>
        <v>26.724</v>
      </c>
      <c r="I17" s="33">
        <f t="shared" si="0"/>
        <v>16.549</v>
      </c>
      <c r="J17" s="33">
        <f>F17+H17</f>
        <v>4024.349</v>
      </c>
      <c r="K17" s="33">
        <f>G17+I17</f>
        <v>4001.8450000000003</v>
      </c>
      <c r="L17" s="24"/>
    </row>
    <row r="18" spans="1:12" s="28" customFormat="1" ht="15">
      <c r="A18" s="79"/>
      <c r="B18" s="101"/>
      <c r="C18" s="101"/>
      <c r="D18" s="80"/>
      <c r="E18" s="23">
        <v>2210</v>
      </c>
      <c r="F18" s="33">
        <f>F37+F127</f>
        <v>774.89</v>
      </c>
      <c r="G18" s="33">
        <f>G37+G127</f>
        <v>774.765</v>
      </c>
      <c r="H18" s="33">
        <f>H37+H127</f>
        <v>31.722</v>
      </c>
      <c r="I18" s="33">
        <f>I37+I127</f>
        <v>30.689</v>
      </c>
      <c r="J18" s="33">
        <f>F18+H18</f>
        <v>806.612</v>
      </c>
      <c r="K18" s="33">
        <f>G18+I18</f>
        <v>805.454</v>
      </c>
      <c r="L18" s="24"/>
    </row>
    <row r="19" spans="1:12" s="28" customFormat="1" ht="15">
      <c r="A19" s="79"/>
      <c r="B19" s="101"/>
      <c r="C19" s="101"/>
      <c r="D19" s="80"/>
      <c r="E19" s="23">
        <v>2230</v>
      </c>
      <c r="F19" s="33">
        <v>0</v>
      </c>
      <c r="G19" s="33">
        <v>0</v>
      </c>
      <c r="H19" s="33">
        <f>H38+H128</f>
        <v>13.362</v>
      </c>
      <c r="I19" s="33">
        <f>I38+I128</f>
        <v>13.362</v>
      </c>
      <c r="J19" s="33">
        <f>F19+H19</f>
        <v>13.362</v>
      </c>
      <c r="K19" s="33">
        <f>G19+I19</f>
        <v>13.362</v>
      </c>
      <c r="L19" s="24"/>
    </row>
    <row r="20" spans="1:12" s="28" customFormat="1" ht="15">
      <c r="A20" s="79"/>
      <c r="B20" s="101"/>
      <c r="C20" s="101"/>
      <c r="D20" s="80"/>
      <c r="E20" s="23">
        <v>2240</v>
      </c>
      <c r="F20" s="33">
        <f>F38+F57+F61+F81+F85+F89+F96+F103+F107+F111+F115+F129+F140+F150</f>
        <v>401.48</v>
      </c>
      <c r="G20" s="33">
        <f>G38+G57+G61+G81+G85+G89+G96+G103+G107+G111+G115+G129+G140+G150</f>
        <v>388.05299999999994</v>
      </c>
      <c r="H20" s="33">
        <f>H38+H57+H61+H81+H85+H96+H103+H107+H111+H115+H129+H140+H150</f>
        <v>7.325</v>
      </c>
      <c r="I20" s="33">
        <f>I38+I57+I61+I81+I85+I96+I103+I107+I111+I115+I129+I140+I150</f>
        <v>1.13</v>
      </c>
      <c r="J20" s="33">
        <f>J38+J57+J61+J81+J85+J89+J96+J103+J107+J111+J115+J129+J140+J150</f>
        <v>408.805</v>
      </c>
      <c r="K20" s="33">
        <f>K38+K57+K61+K81+K85+K89+K96+K103+K107+K111+K115+K129+K140+K150</f>
        <v>389.18299999999994</v>
      </c>
      <c r="L20" s="24"/>
    </row>
    <row r="21" spans="1:12" s="28" customFormat="1" ht="15">
      <c r="A21" s="79"/>
      <c r="B21" s="101"/>
      <c r="C21" s="101"/>
      <c r="D21" s="80"/>
      <c r="E21" s="23">
        <v>2250</v>
      </c>
      <c r="F21" s="33">
        <f>F39</f>
        <v>3.829</v>
      </c>
      <c r="G21" s="33">
        <f>G39</f>
        <v>3.829</v>
      </c>
      <c r="H21" s="33">
        <f>H39</f>
        <v>0</v>
      </c>
      <c r="I21" s="33">
        <f>I39</f>
        <v>0</v>
      </c>
      <c r="J21" s="33">
        <f>J39</f>
        <v>3.829</v>
      </c>
      <c r="K21" s="33">
        <f>K39</f>
        <v>3.829</v>
      </c>
      <c r="L21" s="24"/>
    </row>
    <row r="22" spans="1:12" s="28" customFormat="1" ht="15">
      <c r="A22" s="79"/>
      <c r="B22" s="101"/>
      <c r="C22" s="101"/>
      <c r="D22" s="80"/>
      <c r="E22" s="23">
        <v>2271</v>
      </c>
      <c r="F22" s="33">
        <f aca="true" t="shared" si="1" ref="F22:I25">F40+F131</f>
        <v>3.205</v>
      </c>
      <c r="G22" s="33">
        <f t="shared" si="1"/>
        <v>2.4811</v>
      </c>
      <c r="H22" s="33">
        <f t="shared" si="1"/>
        <v>0</v>
      </c>
      <c r="I22" s="33">
        <f t="shared" si="1"/>
        <v>0</v>
      </c>
      <c r="J22" s="33">
        <f aca="true" t="shared" si="2" ref="J22:J31">F22+H22</f>
        <v>3.205</v>
      </c>
      <c r="K22" s="33">
        <f aca="true" t="shared" si="3" ref="K22:K31">G22+I22</f>
        <v>2.4811</v>
      </c>
      <c r="L22" s="24"/>
    </row>
    <row r="23" spans="1:12" s="28" customFormat="1" ht="15">
      <c r="A23" s="79"/>
      <c r="B23" s="101"/>
      <c r="C23" s="101"/>
      <c r="D23" s="80"/>
      <c r="E23" s="23">
        <v>2272</v>
      </c>
      <c r="F23" s="33">
        <f t="shared" si="1"/>
        <v>14.408999999999999</v>
      </c>
      <c r="G23" s="33">
        <f t="shared" si="1"/>
        <v>14.219999999999999</v>
      </c>
      <c r="H23" s="33">
        <f t="shared" si="1"/>
        <v>0</v>
      </c>
      <c r="I23" s="33">
        <f t="shared" si="1"/>
        <v>0</v>
      </c>
      <c r="J23" s="33">
        <f t="shared" si="2"/>
        <v>14.408999999999999</v>
      </c>
      <c r="K23" s="33">
        <f t="shared" si="3"/>
        <v>14.219999999999999</v>
      </c>
      <c r="L23" s="24"/>
    </row>
    <row r="24" spans="1:12" s="28" customFormat="1" ht="15">
      <c r="A24" s="79"/>
      <c r="B24" s="101"/>
      <c r="C24" s="101"/>
      <c r="D24" s="80"/>
      <c r="E24" s="23">
        <v>2273</v>
      </c>
      <c r="F24" s="33">
        <f t="shared" si="1"/>
        <v>188.891</v>
      </c>
      <c r="G24" s="33">
        <f t="shared" si="1"/>
        <v>176.2381</v>
      </c>
      <c r="H24" s="33">
        <f t="shared" si="1"/>
        <v>0</v>
      </c>
      <c r="I24" s="33">
        <f t="shared" si="1"/>
        <v>0</v>
      </c>
      <c r="J24" s="33">
        <f t="shared" si="2"/>
        <v>188.891</v>
      </c>
      <c r="K24" s="33">
        <f t="shared" si="3"/>
        <v>176.2381</v>
      </c>
      <c r="L24" s="24"/>
    </row>
    <row r="25" spans="1:12" s="28" customFormat="1" ht="15">
      <c r="A25" s="79"/>
      <c r="B25" s="101"/>
      <c r="C25" s="101"/>
      <c r="D25" s="80"/>
      <c r="E25" s="23">
        <v>2274</v>
      </c>
      <c r="F25" s="33">
        <f t="shared" si="1"/>
        <v>897.494</v>
      </c>
      <c r="G25" s="33">
        <f t="shared" si="1"/>
        <v>821.319</v>
      </c>
      <c r="H25" s="33">
        <f t="shared" si="1"/>
        <v>0</v>
      </c>
      <c r="I25" s="33">
        <f t="shared" si="1"/>
        <v>0</v>
      </c>
      <c r="J25" s="33">
        <f t="shared" si="2"/>
        <v>897.494</v>
      </c>
      <c r="K25" s="33">
        <f t="shared" si="3"/>
        <v>821.319</v>
      </c>
      <c r="L25" s="24"/>
    </row>
    <row r="26" spans="1:12" s="28" customFormat="1" ht="15">
      <c r="A26" s="79"/>
      <c r="B26" s="101"/>
      <c r="C26" s="101"/>
      <c r="D26" s="80"/>
      <c r="E26" s="30">
        <v>2275</v>
      </c>
      <c r="F26" s="33">
        <f>F44+F135</f>
        <v>6.89</v>
      </c>
      <c r="G26" s="33">
        <f>G44+G135</f>
        <v>6.89</v>
      </c>
      <c r="H26" s="33">
        <f>H44+H135</f>
        <v>0</v>
      </c>
      <c r="I26" s="33">
        <f>I44+I135</f>
        <v>0</v>
      </c>
      <c r="J26" s="33">
        <f>J44+J135</f>
        <v>6.89</v>
      </c>
      <c r="K26" s="33">
        <f>K44+K135</f>
        <v>6.89</v>
      </c>
      <c r="L26" s="24"/>
    </row>
    <row r="27" spans="1:12" s="28" customFormat="1" ht="15">
      <c r="A27" s="79"/>
      <c r="B27" s="101"/>
      <c r="C27" s="101"/>
      <c r="D27" s="80"/>
      <c r="E27" s="23">
        <v>2282</v>
      </c>
      <c r="F27" s="33">
        <f>F45+F136</f>
        <v>4.7911</v>
      </c>
      <c r="G27" s="33">
        <f>G45+G136</f>
        <v>4.7909999999999995</v>
      </c>
      <c r="H27" s="33">
        <f>H45+H136</f>
        <v>0</v>
      </c>
      <c r="I27" s="33">
        <f>I45+I136</f>
        <v>0</v>
      </c>
      <c r="J27" s="33">
        <f t="shared" si="2"/>
        <v>4.7911</v>
      </c>
      <c r="K27" s="33">
        <f t="shared" si="3"/>
        <v>4.7909999999999995</v>
      </c>
      <c r="L27" s="24"/>
    </row>
    <row r="28" spans="1:12" s="28" customFormat="1" ht="15">
      <c r="A28" s="79"/>
      <c r="B28" s="101"/>
      <c r="C28" s="101"/>
      <c r="D28" s="80"/>
      <c r="E28" s="23">
        <v>2730</v>
      </c>
      <c r="F28" s="33">
        <f>F51+F54+F58+F62+F69+F72+F75+F78+F82+F86+F90+F93+F97+F104+F108+F112+F116+F119+F141+F144+F147+F151+F65+F122+F100</f>
        <v>226508.07500000004</v>
      </c>
      <c r="G28" s="33">
        <f>G51+G54+G58+G62+G69+G72+G75+G78+G82+G86+G90+G93+G97+G104+G108+G112+G116+G119+G141+G144+G147+G151+G65+G122+G100</f>
        <v>191667.25800000003</v>
      </c>
      <c r="H28" s="33">
        <f>H51+H54+H58+H62+H69+H72+H75+H78+H82+H86+H90+H93+H97+H104+H108+H112+H116+H119+H141+H144+H147+H151+H65+H122+H100</f>
        <v>0</v>
      </c>
      <c r="I28" s="33">
        <f>I51+I54+I58+I62+I69+I72+I75+I78+I82+I86+I90+I93+I97+I104+I108+I112+I116+I119+I141+I144+I147+I151+I65+I122+I100</f>
        <v>0</v>
      </c>
      <c r="J28" s="33">
        <f>J51+J54+J58+J62+J69+J72+J75+J78+J82+J86+J90+J93+J97+J104+J108+J112+J116+J119+J141+J144+J147+J151+J65+J122+J100</f>
        <v>226508.07500000004</v>
      </c>
      <c r="K28" s="33">
        <f>K51+K54+K58+K62+K69+K72+K75+K78+K82+K86+K90+K93+K97+K104+K108+K112+K116+K119+K141+K144+K147+K151+K65+K122+K100</f>
        <v>191667.25800000003</v>
      </c>
      <c r="L28" s="24"/>
    </row>
    <row r="29" spans="1:12" s="28" customFormat="1" ht="15">
      <c r="A29" s="79"/>
      <c r="B29" s="101"/>
      <c r="C29" s="101"/>
      <c r="D29" s="80"/>
      <c r="E29" s="23">
        <v>2800</v>
      </c>
      <c r="F29" s="33">
        <f>F46+F137</f>
        <v>101.73</v>
      </c>
      <c r="G29" s="33">
        <f>G46+G137</f>
        <v>99.4821</v>
      </c>
      <c r="H29" s="33">
        <f>H46+H137</f>
        <v>0</v>
      </c>
      <c r="I29" s="33">
        <f>I46+I137</f>
        <v>0</v>
      </c>
      <c r="J29" s="33">
        <f t="shared" si="2"/>
        <v>101.73</v>
      </c>
      <c r="K29" s="33">
        <f t="shared" si="3"/>
        <v>99.4821</v>
      </c>
      <c r="L29" s="24"/>
    </row>
    <row r="30" spans="1:12" s="28" customFormat="1" ht="15">
      <c r="A30" s="79"/>
      <c r="B30" s="101"/>
      <c r="C30" s="101"/>
      <c r="D30" s="80"/>
      <c r="E30" s="23">
        <v>3110</v>
      </c>
      <c r="F30" s="33">
        <f>F47</f>
        <v>0</v>
      </c>
      <c r="G30" s="33">
        <f aca="true" t="shared" si="4" ref="G30:I31">G47</f>
        <v>0</v>
      </c>
      <c r="H30" s="33">
        <f t="shared" si="4"/>
        <v>202.23</v>
      </c>
      <c r="I30" s="33">
        <f t="shared" si="4"/>
        <v>202.23</v>
      </c>
      <c r="J30" s="33">
        <f t="shared" si="2"/>
        <v>202.23</v>
      </c>
      <c r="K30" s="33">
        <f t="shared" si="3"/>
        <v>202.23</v>
      </c>
      <c r="L30" s="24"/>
    </row>
    <row r="31" spans="1:12" s="28" customFormat="1" ht="15">
      <c r="A31" s="79"/>
      <c r="B31" s="101"/>
      <c r="C31" s="101"/>
      <c r="D31" s="80"/>
      <c r="E31" s="30">
        <v>3132</v>
      </c>
      <c r="F31" s="33">
        <f>F48</f>
        <v>0</v>
      </c>
      <c r="G31" s="33">
        <f t="shared" si="4"/>
        <v>0</v>
      </c>
      <c r="H31" s="33">
        <f>H48</f>
        <v>287.554</v>
      </c>
      <c r="I31" s="33">
        <f>I48</f>
        <v>287.459</v>
      </c>
      <c r="J31" s="33">
        <f t="shared" si="2"/>
        <v>287.554</v>
      </c>
      <c r="K31" s="33">
        <f t="shared" si="3"/>
        <v>287.459</v>
      </c>
      <c r="L31" s="24"/>
    </row>
    <row r="32" spans="1:12" s="28" customFormat="1" ht="15">
      <c r="A32" s="79"/>
      <c r="B32" s="101"/>
      <c r="C32" s="101"/>
      <c r="D32" s="80"/>
      <c r="E32" s="23">
        <v>3240</v>
      </c>
      <c r="F32" s="33">
        <v>0</v>
      </c>
      <c r="G32" s="33">
        <v>0</v>
      </c>
      <c r="H32" s="33">
        <f>H158+H66</f>
        <v>2984.138</v>
      </c>
      <c r="I32" s="33">
        <f>I158+I66</f>
        <v>2977.0370000000003</v>
      </c>
      <c r="J32" s="33">
        <f>J158+J66</f>
        <v>2984.138</v>
      </c>
      <c r="K32" s="33">
        <f>K158+K66</f>
        <v>2977.0370000000003</v>
      </c>
      <c r="L32" s="24"/>
    </row>
    <row r="33" spans="1:12" s="28" customFormat="1" ht="15">
      <c r="A33" s="81"/>
      <c r="B33" s="102"/>
      <c r="C33" s="102"/>
      <c r="D33" s="82"/>
      <c r="E33" s="34" t="s">
        <v>16</v>
      </c>
      <c r="F33" s="33">
        <f aca="true" t="shared" si="5" ref="F33:K33">SUM(F16:F32)</f>
        <v>251035.65610000005</v>
      </c>
      <c r="G33" s="33">
        <f t="shared" si="5"/>
        <v>216076.83930000002</v>
      </c>
      <c r="H33" s="33">
        <f t="shared" si="5"/>
        <v>3674.6369999999997</v>
      </c>
      <c r="I33" s="33">
        <f t="shared" si="5"/>
        <v>3603.7880000000005</v>
      </c>
      <c r="J33" s="33">
        <f t="shared" si="5"/>
        <v>254710.29310000007</v>
      </c>
      <c r="K33" s="33">
        <f t="shared" si="5"/>
        <v>219680.62730000005</v>
      </c>
      <c r="L33" s="50">
        <f>K33/J33*100</f>
        <v>86.2472515838819</v>
      </c>
    </row>
    <row r="34" spans="1:12" s="28" customFormat="1" ht="27" customHeight="1">
      <c r="A34" s="77" t="s">
        <v>56</v>
      </c>
      <c r="B34" s="78"/>
      <c r="C34" s="77" t="s">
        <v>57</v>
      </c>
      <c r="D34" s="78"/>
      <c r="E34" s="94" t="s">
        <v>101</v>
      </c>
      <c r="F34" s="95"/>
      <c r="G34" s="95"/>
      <c r="H34" s="95"/>
      <c r="I34" s="95"/>
      <c r="J34" s="95"/>
      <c r="K34" s="96"/>
      <c r="L34" s="24"/>
    </row>
    <row r="35" spans="1:12" s="28" customFormat="1" ht="15">
      <c r="A35" s="79"/>
      <c r="B35" s="80"/>
      <c r="C35" s="79"/>
      <c r="D35" s="80"/>
      <c r="E35" s="35">
        <v>2111</v>
      </c>
      <c r="F35" s="47">
        <v>12641.203</v>
      </c>
      <c r="G35" s="47">
        <v>12641.164</v>
      </c>
      <c r="H35" s="33"/>
      <c r="I35" s="33"/>
      <c r="J35" s="36">
        <f>F35+H35</f>
        <v>12641.203</v>
      </c>
      <c r="K35" s="33">
        <f>G35+I35</f>
        <v>12641.164</v>
      </c>
      <c r="L35" s="24"/>
    </row>
    <row r="36" spans="1:12" s="28" customFormat="1" ht="15">
      <c r="A36" s="79"/>
      <c r="B36" s="80"/>
      <c r="C36" s="79"/>
      <c r="D36" s="80"/>
      <c r="E36" s="35">
        <v>2120</v>
      </c>
      <c r="F36" s="47">
        <v>2789.573</v>
      </c>
      <c r="G36" s="47">
        <v>2780.118</v>
      </c>
      <c r="H36" s="33"/>
      <c r="I36" s="33"/>
      <c r="J36" s="36">
        <f aca="true" t="shared" si="6" ref="J36:J48">F36+H36</f>
        <v>2789.573</v>
      </c>
      <c r="K36" s="33">
        <f aca="true" t="shared" si="7" ref="K36:K48">G36+I36</f>
        <v>2780.118</v>
      </c>
      <c r="L36" s="24"/>
    </row>
    <row r="37" spans="1:12" s="28" customFormat="1" ht="15">
      <c r="A37" s="79"/>
      <c r="B37" s="80"/>
      <c r="C37" s="79"/>
      <c r="D37" s="80"/>
      <c r="E37" s="35">
        <v>2210</v>
      </c>
      <c r="F37" s="47">
        <v>677.377</v>
      </c>
      <c r="G37" s="47">
        <v>677.357</v>
      </c>
      <c r="H37" s="33"/>
      <c r="I37" s="33"/>
      <c r="J37" s="36">
        <f t="shared" si="6"/>
        <v>677.377</v>
      </c>
      <c r="K37" s="33">
        <f t="shared" si="7"/>
        <v>677.357</v>
      </c>
      <c r="L37" s="24"/>
    </row>
    <row r="38" spans="1:12" s="28" customFormat="1" ht="15">
      <c r="A38" s="79"/>
      <c r="B38" s="80"/>
      <c r="C38" s="79"/>
      <c r="D38" s="80"/>
      <c r="E38" s="35">
        <v>2240</v>
      </c>
      <c r="F38" s="47">
        <v>296.907</v>
      </c>
      <c r="G38" s="47">
        <v>294.822</v>
      </c>
      <c r="H38" s="33"/>
      <c r="I38" s="33"/>
      <c r="J38" s="36">
        <f t="shared" si="6"/>
        <v>296.907</v>
      </c>
      <c r="K38" s="33">
        <f t="shared" si="7"/>
        <v>294.822</v>
      </c>
      <c r="L38" s="24"/>
    </row>
    <row r="39" spans="1:12" s="28" customFormat="1" ht="15">
      <c r="A39" s="79"/>
      <c r="B39" s="80"/>
      <c r="C39" s="79"/>
      <c r="D39" s="80"/>
      <c r="E39" s="35">
        <v>2250</v>
      </c>
      <c r="F39" s="47">
        <v>3.829</v>
      </c>
      <c r="G39" s="47">
        <v>3.829</v>
      </c>
      <c r="H39" s="33"/>
      <c r="I39" s="33"/>
      <c r="J39" s="36">
        <f t="shared" si="6"/>
        <v>3.829</v>
      </c>
      <c r="K39" s="33">
        <f t="shared" si="7"/>
        <v>3.829</v>
      </c>
      <c r="L39" s="24"/>
    </row>
    <row r="40" spans="1:12" s="28" customFormat="1" ht="15">
      <c r="A40" s="79"/>
      <c r="B40" s="80"/>
      <c r="C40" s="79"/>
      <c r="D40" s="80"/>
      <c r="E40" s="35">
        <v>2271</v>
      </c>
      <c r="F40" s="47">
        <v>3.205</v>
      </c>
      <c r="G40" s="47">
        <v>2.4811</v>
      </c>
      <c r="H40" s="33"/>
      <c r="I40" s="33"/>
      <c r="J40" s="36">
        <f t="shared" si="6"/>
        <v>3.205</v>
      </c>
      <c r="K40" s="33">
        <f t="shared" si="7"/>
        <v>2.4811</v>
      </c>
      <c r="L40" s="24"/>
    </row>
    <row r="41" spans="1:12" s="28" customFormat="1" ht="15">
      <c r="A41" s="79"/>
      <c r="B41" s="80"/>
      <c r="C41" s="79"/>
      <c r="D41" s="80"/>
      <c r="E41" s="35">
        <v>2272</v>
      </c>
      <c r="F41" s="47">
        <v>9.247</v>
      </c>
      <c r="G41" s="47">
        <v>9.067</v>
      </c>
      <c r="H41" s="33"/>
      <c r="I41" s="33"/>
      <c r="J41" s="36">
        <f t="shared" si="6"/>
        <v>9.247</v>
      </c>
      <c r="K41" s="33">
        <f t="shared" si="7"/>
        <v>9.067</v>
      </c>
      <c r="L41" s="24"/>
    </row>
    <row r="42" spans="1:12" s="28" customFormat="1" ht="15">
      <c r="A42" s="79"/>
      <c r="B42" s="80"/>
      <c r="C42" s="79"/>
      <c r="D42" s="80"/>
      <c r="E42" s="35">
        <v>2273</v>
      </c>
      <c r="F42" s="47">
        <v>162.916</v>
      </c>
      <c r="G42" s="47">
        <v>150.327</v>
      </c>
      <c r="H42" s="33"/>
      <c r="I42" s="33"/>
      <c r="J42" s="36">
        <f t="shared" si="6"/>
        <v>162.916</v>
      </c>
      <c r="K42" s="33">
        <f t="shared" si="7"/>
        <v>150.327</v>
      </c>
      <c r="L42" s="24"/>
    </row>
    <row r="43" spans="1:12" s="28" customFormat="1" ht="15">
      <c r="A43" s="79"/>
      <c r="B43" s="80"/>
      <c r="C43" s="79"/>
      <c r="D43" s="80"/>
      <c r="E43" s="35">
        <v>2274</v>
      </c>
      <c r="F43" s="47">
        <v>662.138</v>
      </c>
      <c r="G43" s="47">
        <v>606.812</v>
      </c>
      <c r="H43" s="33"/>
      <c r="I43" s="33"/>
      <c r="J43" s="36">
        <f t="shared" si="6"/>
        <v>662.138</v>
      </c>
      <c r="K43" s="33">
        <f t="shared" si="7"/>
        <v>606.812</v>
      </c>
      <c r="L43" s="24"/>
    </row>
    <row r="44" spans="1:12" s="28" customFormat="1" ht="15">
      <c r="A44" s="79"/>
      <c r="B44" s="80"/>
      <c r="C44" s="79"/>
      <c r="D44" s="80"/>
      <c r="E44" s="35">
        <v>2275</v>
      </c>
      <c r="F44" s="47">
        <f>F135</f>
        <v>3.445</v>
      </c>
      <c r="G44" s="47">
        <v>3.445</v>
      </c>
      <c r="H44" s="33"/>
      <c r="I44" s="33"/>
      <c r="J44" s="36">
        <f t="shared" si="6"/>
        <v>3.445</v>
      </c>
      <c r="K44" s="33">
        <f t="shared" si="7"/>
        <v>3.445</v>
      </c>
      <c r="L44" s="24"/>
    </row>
    <row r="45" spans="1:12" s="28" customFormat="1" ht="15">
      <c r="A45" s="79"/>
      <c r="B45" s="80"/>
      <c r="C45" s="79"/>
      <c r="D45" s="80"/>
      <c r="E45" s="35">
        <v>2282</v>
      </c>
      <c r="F45" s="47">
        <v>4.5311</v>
      </c>
      <c r="G45" s="47">
        <v>4.531</v>
      </c>
      <c r="H45" s="33"/>
      <c r="I45" s="33"/>
      <c r="J45" s="36">
        <f t="shared" si="6"/>
        <v>4.5311</v>
      </c>
      <c r="K45" s="33">
        <f t="shared" si="7"/>
        <v>4.531</v>
      </c>
      <c r="L45" s="24"/>
    </row>
    <row r="46" spans="1:12" s="28" customFormat="1" ht="15">
      <c r="A46" s="79"/>
      <c r="B46" s="80"/>
      <c r="C46" s="79"/>
      <c r="D46" s="80"/>
      <c r="E46" s="35">
        <v>2800</v>
      </c>
      <c r="F46" s="47">
        <v>100.05</v>
      </c>
      <c r="G46" s="47">
        <v>97.811</v>
      </c>
      <c r="H46" s="33"/>
      <c r="I46" s="33"/>
      <c r="J46" s="36">
        <f t="shared" si="6"/>
        <v>100.05</v>
      </c>
      <c r="K46" s="33">
        <f t="shared" si="7"/>
        <v>97.811</v>
      </c>
      <c r="L46" s="24"/>
    </row>
    <row r="47" spans="1:12" s="28" customFormat="1" ht="15">
      <c r="A47" s="79"/>
      <c r="B47" s="80"/>
      <c r="C47" s="79"/>
      <c r="D47" s="80"/>
      <c r="E47" s="35">
        <v>3110</v>
      </c>
      <c r="F47" s="47">
        <v>0</v>
      </c>
      <c r="G47" s="47">
        <v>0</v>
      </c>
      <c r="H47" s="47">
        <v>202.23</v>
      </c>
      <c r="I47" s="47">
        <v>202.23</v>
      </c>
      <c r="J47" s="36">
        <f t="shared" si="6"/>
        <v>202.23</v>
      </c>
      <c r="K47" s="33">
        <f t="shared" si="7"/>
        <v>202.23</v>
      </c>
      <c r="L47" s="24"/>
    </row>
    <row r="48" spans="1:12" s="28" customFormat="1" ht="15">
      <c r="A48" s="79"/>
      <c r="B48" s="80"/>
      <c r="C48" s="79"/>
      <c r="D48" s="80"/>
      <c r="E48" s="35">
        <v>3132</v>
      </c>
      <c r="F48" s="47">
        <v>0</v>
      </c>
      <c r="G48" s="47">
        <v>0</v>
      </c>
      <c r="H48" s="47">
        <v>287.554</v>
      </c>
      <c r="I48" s="47">
        <v>287.459</v>
      </c>
      <c r="J48" s="36">
        <f t="shared" si="6"/>
        <v>287.554</v>
      </c>
      <c r="K48" s="33">
        <f t="shared" si="7"/>
        <v>287.459</v>
      </c>
      <c r="L48" s="24"/>
    </row>
    <row r="49" spans="1:12" s="28" customFormat="1" ht="15">
      <c r="A49" s="81"/>
      <c r="B49" s="82"/>
      <c r="C49" s="81"/>
      <c r="D49" s="82"/>
      <c r="E49" s="37" t="s">
        <v>16</v>
      </c>
      <c r="F49" s="47">
        <f aca="true" t="shared" si="8" ref="F49:K49">SUM(F35:F48)</f>
        <v>17354.421100000003</v>
      </c>
      <c r="G49" s="47">
        <f t="shared" si="8"/>
        <v>17271.764100000004</v>
      </c>
      <c r="H49" s="47">
        <f t="shared" si="8"/>
        <v>489.784</v>
      </c>
      <c r="I49" s="47">
        <f t="shared" si="8"/>
        <v>489.68899999999996</v>
      </c>
      <c r="J49" s="47">
        <f t="shared" si="8"/>
        <v>17844.205100000003</v>
      </c>
      <c r="K49" s="33">
        <f t="shared" si="8"/>
        <v>17761.453100000002</v>
      </c>
      <c r="L49" s="50">
        <f>K49/J49*100</f>
        <v>99.53625280848179</v>
      </c>
    </row>
    <row r="50" spans="1:12" s="28" customFormat="1" ht="27.75" customHeight="1">
      <c r="A50" s="77" t="s">
        <v>58</v>
      </c>
      <c r="B50" s="78"/>
      <c r="C50" s="77">
        <v>1030</v>
      </c>
      <c r="D50" s="78"/>
      <c r="E50" s="97" t="s">
        <v>102</v>
      </c>
      <c r="F50" s="98"/>
      <c r="G50" s="98"/>
      <c r="H50" s="98"/>
      <c r="I50" s="98"/>
      <c r="J50" s="98"/>
      <c r="K50" s="99"/>
      <c r="L50" s="24"/>
    </row>
    <row r="51" spans="1:12" s="28" customFormat="1" ht="15">
      <c r="A51" s="79"/>
      <c r="B51" s="80"/>
      <c r="C51" s="79"/>
      <c r="D51" s="80"/>
      <c r="E51" s="23">
        <v>2730</v>
      </c>
      <c r="F51" s="33">
        <v>18157.884</v>
      </c>
      <c r="G51" s="33">
        <v>17755.543</v>
      </c>
      <c r="H51" s="33">
        <v>0</v>
      </c>
      <c r="I51" s="33">
        <v>0</v>
      </c>
      <c r="J51" s="38">
        <f>F51+H51</f>
        <v>18157.884</v>
      </c>
      <c r="K51" s="33">
        <f>G51+I51</f>
        <v>17755.543</v>
      </c>
      <c r="L51" s="24"/>
    </row>
    <row r="52" spans="1:12" s="28" customFormat="1" ht="15">
      <c r="A52" s="79"/>
      <c r="B52" s="80"/>
      <c r="C52" s="79"/>
      <c r="D52" s="80"/>
      <c r="E52" s="34" t="s">
        <v>16</v>
      </c>
      <c r="F52" s="33">
        <f aca="true" t="shared" si="9" ref="F52:K52">F51</f>
        <v>18157.884</v>
      </c>
      <c r="G52" s="33">
        <f t="shared" si="9"/>
        <v>17755.543</v>
      </c>
      <c r="H52" s="33">
        <f t="shared" si="9"/>
        <v>0</v>
      </c>
      <c r="I52" s="33">
        <f t="shared" si="9"/>
        <v>0</v>
      </c>
      <c r="J52" s="33">
        <f t="shared" si="9"/>
        <v>18157.884</v>
      </c>
      <c r="K52" s="33">
        <f t="shared" si="9"/>
        <v>17755.543</v>
      </c>
      <c r="L52" s="50">
        <f>K52/J52*100</f>
        <v>97.78420767529963</v>
      </c>
    </row>
    <row r="53" spans="1:12" s="28" customFormat="1" ht="15">
      <c r="A53" s="77" t="s">
        <v>59</v>
      </c>
      <c r="B53" s="78"/>
      <c r="C53" s="77" t="s">
        <v>114</v>
      </c>
      <c r="D53" s="78"/>
      <c r="E53" s="58" t="s">
        <v>103</v>
      </c>
      <c r="F53" s="59"/>
      <c r="G53" s="59"/>
      <c r="H53" s="59"/>
      <c r="I53" s="59"/>
      <c r="J53" s="59"/>
      <c r="K53" s="60"/>
      <c r="L53" s="24"/>
    </row>
    <row r="54" spans="1:12" s="28" customFormat="1" ht="15">
      <c r="A54" s="79"/>
      <c r="B54" s="80"/>
      <c r="C54" s="79"/>
      <c r="D54" s="80"/>
      <c r="E54" s="23">
        <v>2730</v>
      </c>
      <c r="F54" s="33">
        <v>53329.149</v>
      </c>
      <c r="G54" s="33">
        <v>53140.612</v>
      </c>
      <c r="H54" s="33">
        <v>0</v>
      </c>
      <c r="I54" s="33">
        <v>0</v>
      </c>
      <c r="J54" s="33">
        <f>F54+H54</f>
        <v>53329.149</v>
      </c>
      <c r="K54" s="33">
        <f>G54+I54</f>
        <v>53140.612</v>
      </c>
      <c r="L54" s="24"/>
    </row>
    <row r="55" spans="1:12" s="28" customFormat="1" ht="15">
      <c r="A55" s="79"/>
      <c r="B55" s="80"/>
      <c r="C55" s="79"/>
      <c r="D55" s="80"/>
      <c r="E55" s="34" t="s">
        <v>16</v>
      </c>
      <c r="F55" s="33">
        <f aca="true" t="shared" si="10" ref="F55:K55">F54</f>
        <v>53329.149</v>
      </c>
      <c r="G55" s="33">
        <f t="shared" si="10"/>
        <v>53140.612</v>
      </c>
      <c r="H55" s="33">
        <f t="shared" si="10"/>
        <v>0</v>
      </c>
      <c r="I55" s="33">
        <f t="shared" si="10"/>
        <v>0</v>
      </c>
      <c r="J55" s="33">
        <f t="shared" si="10"/>
        <v>53329.149</v>
      </c>
      <c r="K55" s="33">
        <f t="shared" si="10"/>
        <v>53140.612</v>
      </c>
      <c r="L55" s="50">
        <f>K55/J55*100</f>
        <v>99.64646538800011</v>
      </c>
    </row>
    <row r="56" spans="1:12" s="28" customFormat="1" ht="33" customHeight="1">
      <c r="A56" s="77" t="s">
        <v>60</v>
      </c>
      <c r="B56" s="78"/>
      <c r="C56" s="77" t="s">
        <v>115</v>
      </c>
      <c r="D56" s="78"/>
      <c r="E56" s="73" t="s">
        <v>104</v>
      </c>
      <c r="F56" s="74"/>
      <c r="G56" s="74"/>
      <c r="H56" s="74"/>
      <c r="I56" s="74"/>
      <c r="J56" s="74"/>
      <c r="K56" s="75"/>
      <c r="L56" s="24"/>
    </row>
    <row r="57" spans="1:12" s="28" customFormat="1" ht="15">
      <c r="A57" s="79"/>
      <c r="B57" s="80"/>
      <c r="C57" s="79"/>
      <c r="D57" s="80"/>
      <c r="E57" s="23">
        <v>2240</v>
      </c>
      <c r="F57" s="33">
        <v>0.566</v>
      </c>
      <c r="G57" s="33">
        <v>0.459</v>
      </c>
      <c r="H57" s="33">
        <v>0</v>
      </c>
      <c r="I57" s="33">
        <v>0</v>
      </c>
      <c r="J57" s="39">
        <f>F57+H57</f>
        <v>0.566</v>
      </c>
      <c r="K57" s="40">
        <f>G57+I57</f>
        <v>0.459</v>
      </c>
      <c r="L57" s="24"/>
    </row>
    <row r="58" spans="1:12" s="28" customFormat="1" ht="15">
      <c r="A58" s="79"/>
      <c r="B58" s="80"/>
      <c r="C58" s="79"/>
      <c r="D58" s="80"/>
      <c r="E58" s="23">
        <v>2730</v>
      </c>
      <c r="F58" s="33">
        <v>209.97</v>
      </c>
      <c r="G58" s="33">
        <v>190.935</v>
      </c>
      <c r="H58" s="33">
        <v>0</v>
      </c>
      <c r="I58" s="33">
        <v>0</v>
      </c>
      <c r="J58" s="39">
        <f>F58+H58</f>
        <v>209.97</v>
      </c>
      <c r="K58" s="40">
        <f>G58+I58</f>
        <v>190.935</v>
      </c>
      <c r="L58" s="24"/>
    </row>
    <row r="59" spans="1:12" s="28" customFormat="1" ht="15">
      <c r="A59" s="81"/>
      <c r="B59" s="82"/>
      <c r="C59" s="81"/>
      <c r="D59" s="82"/>
      <c r="E59" s="34" t="s">
        <v>16</v>
      </c>
      <c r="F59" s="33">
        <f>F57+F58</f>
        <v>210.536</v>
      </c>
      <c r="G59" s="33">
        <f>G57+G58</f>
        <v>191.394</v>
      </c>
      <c r="H59" s="33">
        <f>H57+H58</f>
        <v>0</v>
      </c>
      <c r="I59" s="33">
        <f>I57+I58</f>
        <v>0</v>
      </c>
      <c r="J59" s="33">
        <f>J57+J58</f>
        <v>210.536</v>
      </c>
      <c r="K59" s="33">
        <f>K57+K58</f>
        <v>191.394</v>
      </c>
      <c r="L59" s="50">
        <f>K59/J59*100</f>
        <v>90.90796823346126</v>
      </c>
    </row>
    <row r="60" spans="1:12" s="28" customFormat="1" ht="31.5" customHeight="1">
      <c r="A60" s="77" t="s">
        <v>61</v>
      </c>
      <c r="B60" s="78"/>
      <c r="C60" s="52">
        <v>1060</v>
      </c>
      <c r="D60" s="53"/>
      <c r="E60" s="73" t="s">
        <v>105</v>
      </c>
      <c r="F60" s="74"/>
      <c r="G60" s="74"/>
      <c r="H60" s="74"/>
      <c r="I60" s="74"/>
      <c r="J60" s="74"/>
      <c r="K60" s="75"/>
      <c r="L60" s="24"/>
    </row>
    <row r="61" spans="1:12" s="28" customFormat="1" ht="15">
      <c r="A61" s="79"/>
      <c r="B61" s="80"/>
      <c r="C61" s="54"/>
      <c r="D61" s="55"/>
      <c r="E61" s="23">
        <v>2240</v>
      </c>
      <c r="F61" s="39">
        <v>1.8</v>
      </c>
      <c r="G61" s="39">
        <v>1.243</v>
      </c>
      <c r="H61" s="33">
        <v>0</v>
      </c>
      <c r="I61" s="33">
        <v>0</v>
      </c>
      <c r="J61" s="39">
        <f>F61+H61</f>
        <v>1.8</v>
      </c>
      <c r="K61" s="40">
        <f>G61+I61</f>
        <v>1.243</v>
      </c>
      <c r="L61" s="24"/>
    </row>
    <row r="62" spans="1:12" s="28" customFormat="1" ht="15">
      <c r="A62" s="79"/>
      <c r="B62" s="80"/>
      <c r="C62" s="54"/>
      <c r="D62" s="55"/>
      <c r="E62" s="23">
        <v>2730</v>
      </c>
      <c r="F62" s="40">
        <v>1483.347</v>
      </c>
      <c r="G62" s="40">
        <v>858.657</v>
      </c>
      <c r="H62" s="33">
        <v>0</v>
      </c>
      <c r="I62" s="33">
        <v>0</v>
      </c>
      <c r="J62" s="39">
        <f>F62+H62</f>
        <v>1483.347</v>
      </c>
      <c r="K62" s="40">
        <f>G62+I62</f>
        <v>858.657</v>
      </c>
      <c r="L62" s="24"/>
    </row>
    <row r="63" spans="1:12" s="28" customFormat="1" ht="15">
      <c r="A63" s="81"/>
      <c r="B63" s="82"/>
      <c r="C63" s="56"/>
      <c r="D63" s="57"/>
      <c r="E63" s="34" t="s">
        <v>16</v>
      </c>
      <c r="F63" s="33">
        <f>F61+F62</f>
        <v>1485.147</v>
      </c>
      <c r="G63" s="33">
        <f>G61+G62</f>
        <v>859.9000000000001</v>
      </c>
      <c r="H63" s="33">
        <f>H61+H62</f>
        <v>0</v>
      </c>
      <c r="I63" s="33">
        <f>I61+I62</f>
        <v>0</v>
      </c>
      <c r="J63" s="33">
        <f>J61+J62</f>
        <v>1485.147</v>
      </c>
      <c r="K63" s="33">
        <f>K61+K62</f>
        <v>859.9000000000001</v>
      </c>
      <c r="L63" s="50">
        <f>K63/J63*100</f>
        <v>57.89999239132558</v>
      </c>
    </row>
    <row r="64" spans="1:12" s="28" customFormat="1" ht="15" customHeight="1">
      <c r="A64" s="61" t="s">
        <v>62</v>
      </c>
      <c r="B64" s="62"/>
      <c r="C64" s="52">
        <v>1030</v>
      </c>
      <c r="D64" s="53"/>
      <c r="E64" s="58" t="s">
        <v>106</v>
      </c>
      <c r="F64" s="59"/>
      <c r="G64" s="59"/>
      <c r="H64" s="59"/>
      <c r="I64" s="59"/>
      <c r="J64" s="59"/>
      <c r="K64" s="60"/>
      <c r="L64" s="24"/>
    </row>
    <row r="65" spans="1:12" s="28" customFormat="1" ht="15">
      <c r="A65" s="63"/>
      <c r="B65" s="64"/>
      <c r="C65" s="54"/>
      <c r="D65" s="55"/>
      <c r="E65" s="23">
        <v>2730</v>
      </c>
      <c r="F65" s="40">
        <v>137.72</v>
      </c>
      <c r="G65" s="40">
        <v>128.102</v>
      </c>
      <c r="H65" s="40"/>
      <c r="I65" s="40"/>
      <c r="J65" s="39">
        <f>F65+H65</f>
        <v>137.72</v>
      </c>
      <c r="K65" s="40">
        <f>G65+I65</f>
        <v>128.102</v>
      </c>
      <c r="L65" s="24"/>
    </row>
    <row r="66" spans="1:12" s="28" customFormat="1" ht="15">
      <c r="A66" s="63"/>
      <c r="B66" s="64"/>
      <c r="C66" s="54"/>
      <c r="D66" s="55"/>
      <c r="E66" s="23">
        <v>3240</v>
      </c>
      <c r="F66" s="40">
        <v>0</v>
      </c>
      <c r="G66" s="40">
        <v>0</v>
      </c>
      <c r="H66" s="40">
        <v>64.749</v>
      </c>
      <c r="I66" s="40">
        <v>57.648</v>
      </c>
      <c r="J66" s="39">
        <f>F66+H66</f>
        <v>64.749</v>
      </c>
      <c r="K66" s="40">
        <f>G66+I66</f>
        <v>57.648</v>
      </c>
      <c r="L66" s="24"/>
    </row>
    <row r="67" spans="1:12" s="28" customFormat="1" ht="15">
      <c r="A67" s="65"/>
      <c r="B67" s="66"/>
      <c r="C67" s="56"/>
      <c r="D67" s="57"/>
      <c r="E67" s="34" t="s">
        <v>16</v>
      </c>
      <c r="F67" s="33">
        <f>F65+F66</f>
        <v>137.72</v>
      </c>
      <c r="G67" s="33">
        <f>G65+G66</f>
        <v>128.102</v>
      </c>
      <c r="H67" s="33">
        <f>H65+H66</f>
        <v>64.749</v>
      </c>
      <c r="I67" s="33">
        <f>I65+I66</f>
        <v>57.648</v>
      </c>
      <c r="J67" s="33">
        <f>J65+J66</f>
        <v>202.469</v>
      </c>
      <c r="K67" s="33">
        <f>K65+K66</f>
        <v>185.75</v>
      </c>
      <c r="L67" s="50">
        <f>K67/J67*100</f>
        <v>91.74243958334363</v>
      </c>
    </row>
    <row r="68" spans="1:12" s="28" customFormat="1" ht="15">
      <c r="A68" s="61" t="s">
        <v>63</v>
      </c>
      <c r="B68" s="62"/>
      <c r="C68" s="67">
        <v>1070</v>
      </c>
      <c r="D68" s="68"/>
      <c r="E68" s="58" t="s">
        <v>107</v>
      </c>
      <c r="F68" s="59"/>
      <c r="G68" s="59"/>
      <c r="H68" s="59"/>
      <c r="I68" s="59"/>
      <c r="J68" s="59"/>
      <c r="K68" s="60"/>
      <c r="L68" s="24"/>
    </row>
    <row r="69" spans="1:12" s="28" customFormat="1" ht="15">
      <c r="A69" s="63"/>
      <c r="B69" s="64"/>
      <c r="C69" s="69"/>
      <c r="D69" s="70"/>
      <c r="E69" s="23">
        <v>2730</v>
      </c>
      <c r="F69" s="33">
        <v>41</v>
      </c>
      <c r="G69" s="33">
        <v>41</v>
      </c>
      <c r="H69" s="33">
        <v>0</v>
      </c>
      <c r="I69" s="33">
        <v>0</v>
      </c>
      <c r="J69" s="39">
        <f>F69+H69</f>
        <v>41</v>
      </c>
      <c r="K69" s="40">
        <f>G69+I69</f>
        <v>41</v>
      </c>
      <c r="L69" s="24"/>
    </row>
    <row r="70" spans="1:12" s="28" customFormat="1" ht="15">
      <c r="A70" s="65"/>
      <c r="B70" s="66"/>
      <c r="C70" s="71"/>
      <c r="D70" s="72"/>
      <c r="E70" s="34" t="s">
        <v>16</v>
      </c>
      <c r="F70" s="40">
        <f aca="true" t="shared" si="11" ref="F70:K70">F69</f>
        <v>41</v>
      </c>
      <c r="G70" s="40">
        <f t="shared" si="11"/>
        <v>41</v>
      </c>
      <c r="H70" s="40">
        <f t="shared" si="11"/>
        <v>0</v>
      </c>
      <c r="I70" s="40">
        <f t="shared" si="11"/>
        <v>0</v>
      </c>
      <c r="J70" s="40">
        <f t="shared" si="11"/>
        <v>41</v>
      </c>
      <c r="K70" s="40">
        <f t="shared" si="11"/>
        <v>41</v>
      </c>
      <c r="L70" s="50">
        <f>K70/J70*100</f>
        <v>100</v>
      </c>
    </row>
    <row r="71" spans="1:12" s="28" customFormat="1" ht="20.25" customHeight="1">
      <c r="A71" s="61" t="s">
        <v>64</v>
      </c>
      <c r="B71" s="62"/>
      <c r="C71" s="67">
        <v>1070</v>
      </c>
      <c r="D71" s="68"/>
      <c r="E71" s="103" t="s">
        <v>108</v>
      </c>
      <c r="F71" s="104"/>
      <c r="G71" s="104"/>
      <c r="H71" s="104"/>
      <c r="I71" s="104"/>
      <c r="J71" s="104"/>
      <c r="K71" s="105"/>
      <c r="L71" s="24"/>
    </row>
    <row r="72" spans="1:12" s="28" customFormat="1" ht="15">
      <c r="A72" s="63"/>
      <c r="B72" s="64"/>
      <c r="C72" s="69"/>
      <c r="D72" s="70"/>
      <c r="E72" s="23">
        <v>2730</v>
      </c>
      <c r="F72" s="33">
        <v>236.1</v>
      </c>
      <c r="G72" s="33">
        <v>202.922</v>
      </c>
      <c r="H72" s="33">
        <v>0</v>
      </c>
      <c r="I72" s="33">
        <v>0</v>
      </c>
      <c r="J72" s="39">
        <f>F72+H72</f>
        <v>236.1</v>
      </c>
      <c r="K72" s="40">
        <f>G72+I72</f>
        <v>202.922</v>
      </c>
      <c r="L72" s="24"/>
    </row>
    <row r="73" spans="1:12" s="28" customFormat="1" ht="15">
      <c r="A73" s="65"/>
      <c r="B73" s="66"/>
      <c r="C73" s="71"/>
      <c r="D73" s="72"/>
      <c r="E73" s="34" t="s">
        <v>16</v>
      </c>
      <c r="F73" s="40">
        <f aca="true" t="shared" si="12" ref="F73:K73">F72</f>
        <v>236.1</v>
      </c>
      <c r="G73" s="40">
        <f t="shared" si="12"/>
        <v>202.922</v>
      </c>
      <c r="H73" s="40">
        <f t="shared" si="12"/>
        <v>0</v>
      </c>
      <c r="I73" s="40">
        <f t="shared" si="12"/>
        <v>0</v>
      </c>
      <c r="J73" s="40">
        <f t="shared" si="12"/>
        <v>236.1</v>
      </c>
      <c r="K73" s="40">
        <f t="shared" si="12"/>
        <v>202.922</v>
      </c>
      <c r="L73" s="50">
        <f>K73/J73*100</f>
        <v>85.94747988140618</v>
      </c>
    </row>
    <row r="74" spans="1:12" s="28" customFormat="1" ht="15">
      <c r="A74" s="61" t="s">
        <v>65</v>
      </c>
      <c r="B74" s="62"/>
      <c r="C74" s="67">
        <v>1040</v>
      </c>
      <c r="D74" s="68"/>
      <c r="E74" s="58" t="s">
        <v>83</v>
      </c>
      <c r="F74" s="59"/>
      <c r="G74" s="59"/>
      <c r="H74" s="59"/>
      <c r="I74" s="59"/>
      <c r="J74" s="59"/>
      <c r="K74" s="60"/>
      <c r="L74" s="24"/>
    </row>
    <row r="75" spans="1:12" s="28" customFormat="1" ht="15">
      <c r="A75" s="63"/>
      <c r="B75" s="64"/>
      <c r="C75" s="69"/>
      <c r="D75" s="70"/>
      <c r="E75" s="23">
        <v>2730</v>
      </c>
      <c r="F75" s="33">
        <v>968.28</v>
      </c>
      <c r="G75" s="33">
        <v>571.406</v>
      </c>
      <c r="H75" s="33">
        <v>0</v>
      </c>
      <c r="I75" s="33">
        <v>0</v>
      </c>
      <c r="J75" s="39">
        <f>F75+H75</f>
        <v>968.28</v>
      </c>
      <c r="K75" s="40">
        <f>G75+I75</f>
        <v>571.406</v>
      </c>
      <c r="L75" s="24"/>
    </row>
    <row r="76" spans="1:12" s="28" customFormat="1" ht="15">
      <c r="A76" s="65"/>
      <c r="B76" s="66"/>
      <c r="C76" s="71"/>
      <c r="D76" s="72"/>
      <c r="E76" s="41" t="s">
        <v>16</v>
      </c>
      <c r="F76" s="40">
        <f aca="true" t="shared" si="13" ref="F76:K76">F75</f>
        <v>968.28</v>
      </c>
      <c r="G76" s="40">
        <f t="shared" si="13"/>
        <v>571.406</v>
      </c>
      <c r="H76" s="40">
        <f t="shared" si="13"/>
        <v>0</v>
      </c>
      <c r="I76" s="40">
        <f t="shared" si="13"/>
        <v>0</v>
      </c>
      <c r="J76" s="40">
        <f t="shared" si="13"/>
        <v>968.28</v>
      </c>
      <c r="K76" s="40">
        <f t="shared" si="13"/>
        <v>571.406</v>
      </c>
      <c r="L76" s="50">
        <f>K76/J76*100</f>
        <v>59.012475730160695</v>
      </c>
    </row>
    <row r="77" spans="1:12" s="28" customFormat="1" ht="15">
      <c r="A77" s="61" t="s">
        <v>66</v>
      </c>
      <c r="B77" s="62"/>
      <c r="C77" s="67">
        <v>1040</v>
      </c>
      <c r="D77" s="68"/>
      <c r="E77" s="58" t="s">
        <v>84</v>
      </c>
      <c r="F77" s="59"/>
      <c r="G77" s="59"/>
      <c r="H77" s="59"/>
      <c r="I77" s="59"/>
      <c r="J77" s="59"/>
      <c r="K77" s="60"/>
      <c r="L77" s="24"/>
    </row>
    <row r="78" spans="1:12" s="28" customFormat="1" ht="15">
      <c r="A78" s="63"/>
      <c r="B78" s="64"/>
      <c r="C78" s="69"/>
      <c r="D78" s="70"/>
      <c r="E78" s="23">
        <v>2730</v>
      </c>
      <c r="F78" s="33">
        <v>330.24</v>
      </c>
      <c r="G78" s="33">
        <v>300.14</v>
      </c>
      <c r="H78" s="33">
        <v>0</v>
      </c>
      <c r="I78" s="33">
        <v>0</v>
      </c>
      <c r="J78" s="39">
        <f>F78+H78</f>
        <v>330.24</v>
      </c>
      <c r="K78" s="40">
        <f>G78+I78</f>
        <v>300.14</v>
      </c>
      <c r="L78" s="24"/>
    </row>
    <row r="79" spans="1:12" s="28" customFormat="1" ht="15">
      <c r="A79" s="65"/>
      <c r="B79" s="66"/>
      <c r="C79" s="71"/>
      <c r="D79" s="72"/>
      <c r="E79" s="34" t="s">
        <v>16</v>
      </c>
      <c r="F79" s="40">
        <f aca="true" t="shared" si="14" ref="F79:K79">F78</f>
        <v>330.24</v>
      </c>
      <c r="G79" s="40">
        <f t="shared" si="14"/>
        <v>300.14</v>
      </c>
      <c r="H79" s="40">
        <f t="shared" si="14"/>
        <v>0</v>
      </c>
      <c r="I79" s="40">
        <f t="shared" si="14"/>
        <v>0</v>
      </c>
      <c r="J79" s="40">
        <f t="shared" si="14"/>
        <v>330.24</v>
      </c>
      <c r="K79" s="40">
        <f t="shared" si="14"/>
        <v>300.14</v>
      </c>
      <c r="L79" s="50">
        <f>K79/J79*100</f>
        <v>90.88541666666666</v>
      </c>
    </row>
    <row r="80" spans="1:12" s="28" customFormat="1" ht="15">
      <c r="A80" s="77" t="s">
        <v>67</v>
      </c>
      <c r="B80" s="78"/>
      <c r="C80" s="52">
        <v>1040</v>
      </c>
      <c r="D80" s="53"/>
      <c r="E80" s="58" t="s">
        <v>85</v>
      </c>
      <c r="F80" s="59"/>
      <c r="G80" s="59"/>
      <c r="H80" s="59"/>
      <c r="I80" s="59"/>
      <c r="J80" s="59"/>
      <c r="K80" s="60"/>
      <c r="L80" s="24"/>
    </row>
    <row r="81" spans="1:12" s="28" customFormat="1" ht="15">
      <c r="A81" s="79"/>
      <c r="B81" s="80"/>
      <c r="C81" s="54"/>
      <c r="D81" s="55"/>
      <c r="E81" s="23">
        <v>2240</v>
      </c>
      <c r="F81" s="39">
        <v>1.1</v>
      </c>
      <c r="G81" s="39">
        <v>0.19</v>
      </c>
      <c r="H81" s="33">
        <v>0</v>
      </c>
      <c r="I81" s="33">
        <v>0</v>
      </c>
      <c r="J81" s="39">
        <f>F81+H81</f>
        <v>1.1</v>
      </c>
      <c r="K81" s="40">
        <f>G81+I81</f>
        <v>0.19</v>
      </c>
      <c r="L81" s="24"/>
    </row>
    <row r="82" spans="1:12" s="28" customFormat="1" ht="15">
      <c r="A82" s="79"/>
      <c r="B82" s="80"/>
      <c r="C82" s="54"/>
      <c r="D82" s="55"/>
      <c r="E82" s="23">
        <v>2730</v>
      </c>
      <c r="F82" s="40">
        <v>34470.1</v>
      </c>
      <c r="G82" s="40">
        <v>26889.509</v>
      </c>
      <c r="H82" s="33">
        <v>0</v>
      </c>
      <c r="I82" s="33">
        <v>0</v>
      </c>
      <c r="J82" s="39">
        <f>F82+H82</f>
        <v>34470.1</v>
      </c>
      <c r="K82" s="40">
        <f>G82+I82</f>
        <v>26889.509</v>
      </c>
      <c r="L82" s="24"/>
    </row>
    <row r="83" spans="1:12" s="28" customFormat="1" ht="15">
      <c r="A83" s="81"/>
      <c r="B83" s="82"/>
      <c r="C83" s="56"/>
      <c r="D83" s="57"/>
      <c r="E83" s="34" t="s">
        <v>16</v>
      </c>
      <c r="F83" s="33">
        <f>F81+F82</f>
        <v>34471.2</v>
      </c>
      <c r="G83" s="33">
        <f>G81+G82</f>
        <v>26889.698999999997</v>
      </c>
      <c r="H83" s="33">
        <f>H81+H82</f>
        <v>0</v>
      </c>
      <c r="I83" s="33">
        <f>I81+I82</f>
        <v>0</v>
      </c>
      <c r="J83" s="33">
        <f>J81+J82</f>
        <v>34471.2</v>
      </c>
      <c r="K83" s="33">
        <f>K81+K82</f>
        <v>26889.698999999997</v>
      </c>
      <c r="L83" s="50">
        <f>K83/J83*100</f>
        <v>78.00627480331407</v>
      </c>
    </row>
    <row r="84" spans="1:12" s="28" customFormat="1" ht="15">
      <c r="A84" s="61" t="s">
        <v>68</v>
      </c>
      <c r="B84" s="62"/>
      <c r="C84" s="67">
        <v>1040</v>
      </c>
      <c r="D84" s="68"/>
      <c r="E84" s="58" t="s">
        <v>86</v>
      </c>
      <c r="F84" s="59"/>
      <c r="G84" s="59"/>
      <c r="H84" s="59"/>
      <c r="I84" s="59"/>
      <c r="J84" s="59"/>
      <c r="K84" s="60"/>
      <c r="L84" s="24"/>
    </row>
    <row r="85" spans="1:12" s="28" customFormat="1" ht="15">
      <c r="A85" s="63"/>
      <c r="B85" s="64"/>
      <c r="C85" s="69"/>
      <c r="D85" s="70"/>
      <c r="E85" s="23">
        <v>2240</v>
      </c>
      <c r="F85" s="33">
        <v>1.2</v>
      </c>
      <c r="G85" s="33">
        <v>0.31</v>
      </c>
      <c r="H85" s="33">
        <v>0</v>
      </c>
      <c r="I85" s="33">
        <v>0</v>
      </c>
      <c r="J85" s="39">
        <f>F85+H85</f>
        <v>1.2</v>
      </c>
      <c r="K85" s="40">
        <f>G85+I85</f>
        <v>0.31</v>
      </c>
      <c r="L85" s="24"/>
    </row>
    <row r="86" spans="1:12" s="28" customFormat="1" ht="15">
      <c r="A86" s="63"/>
      <c r="B86" s="64"/>
      <c r="C86" s="69"/>
      <c r="D86" s="70"/>
      <c r="E86" s="23">
        <v>2730</v>
      </c>
      <c r="F86" s="33">
        <v>10005.8</v>
      </c>
      <c r="G86" s="33">
        <v>7842.864</v>
      </c>
      <c r="H86" s="33">
        <v>0</v>
      </c>
      <c r="I86" s="33">
        <v>0</v>
      </c>
      <c r="J86" s="39">
        <f>F86+H86</f>
        <v>10005.8</v>
      </c>
      <c r="K86" s="40">
        <f>G86+I86</f>
        <v>7842.864</v>
      </c>
      <c r="L86" s="24"/>
    </row>
    <row r="87" spans="1:12" s="28" customFormat="1" ht="15">
      <c r="A87" s="65"/>
      <c r="B87" s="66"/>
      <c r="C87" s="71"/>
      <c r="D87" s="72"/>
      <c r="E87" s="42" t="s">
        <v>16</v>
      </c>
      <c r="F87" s="33">
        <f>F85+F86</f>
        <v>10007</v>
      </c>
      <c r="G87" s="33">
        <f>G85+G86</f>
        <v>7843.174</v>
      </c>
      <c r="H87" s="33">
        <f>H85+H86</f>
        <v>0</v>
      </c>
      <c r="I87" s="33">
        <f>I85+I86</f>
        <v>0</v>
      </c>
      <c r="J87" s="33">
        <f>J85+J86</f>
        <v>10007</v>
      </c>
      <c r="K87" s="33">
        <f>K85+K86</f>
        <v>7843.174</v>
      </c>
      <c r="L87" s="24"/>
    </row>
    <row r="88" spans="1:12" s="28" customFormat="1" ht="15">
      <c r="A88" s="61" t="s">
        <v>69</v>
      </c>
      <c r="B88" s="62"/>
      <c r="C88" s="67">
        <v>1040</v>
      </c>
      <c r="D88" s="68"/>
      <c r="E88" s="58" t="s">
        <v>87</v>
      </c>
      <c r="F88" s="59"/>
      <c r="G88" s="59"/>
      <c r="H88" s="59"/>
      <c r="I88" s="59"/>
      <c r="J88" s="59"/>
      <c r="K88" s="60"/>
      <c r="L88" s="24"/>
    </row>
    <row r="89" spans="1:12" s="28" customFormat="1" ht="15">
      <c r="A89" s="63"/>
      <c r="B89" s="64"/>
      <c r="C89" s="69"/>
      <c r="D89" s="70"/>
      <c r="E89" s="30">
        <v>2240</v>
      </c>
      <c r="F89" s="48">
        <v>0.14</v>
      </c>
      <c r="G89" s="48">
        <v>0.036</v>
      </c>
      <c r="H89" s="48">
        <v>0</v>
      </c>
      <c r="I89" s="48">
        <v>0</v>
      </c>
      <c r="J89" s="48">
        <f>F89+H89</f>
        <v>0.14</v>
      </c>
      <c r="K89" s="49">
        <f>G89+I89</f>
        <v>0.036</v>
      </c>
      <c r="L89" s="24"/>
    </row>
    <row r="90" spans="1:12" s="28" customFormat="1" ht="15">
      <c r="A90" s="63"/>
      <c r="B90" s="64"/>
      <c r="C90" s="69"/>
      <c r="D90" s="70"/>
      <c r="E90" s="23">
        <v>2730</v>
      </c>
      <c r="F90" s="33">
        <v>34896.247</v>
      </c>
      <c r="G90" s="33">
        <v>29754.872</v>
      </c>
      <c r="H90" s="33">
        <v>0</v>
      </c>
      <c r="I90" s="33">
        <v>0</v>
      </c>
      <c r="J90" s="39">
        <f>F90+H90</f>
        <v>34896.247</v>
      </c>
      <c r="K90" s="40">
        <f>G90+I90</f>
        <v>29754.872</v>
      </c>
      <c r="L90" s="24"/>
    </row>
    <row r="91" spans="1:12" s="28" customFormat="1" ht="15">
      <c r="A91" s="63"/>
      <c r="B91" s="64"/>
      <c r="C91" s="69"/>
      <c r="D91" s="70"/>
      <c r="E91" s="34" t="s">
        <v>16</v>
      </c>
      <c r="F91" s="40">
        <f>F90+F89</f>
        <v>34896.387</v>
      </c>
      <c r="G91" s="40">
        <f>G90+G89</f>
        <v>29754.908</v>
      </c>
      <c r="H91" s="40">
        <f>H90</f>
        <v>0</v>
      </c>
      <c r="I91" s="40">
        <f>I90</f>
        <v>0</v>
      </c>
      <c r="J91" s="40">
        <f>J90+J89</f>
        <v>34896.387</v>
      </c>
      <c r="K91" s="40">
        <f>K90+K89</f>
        <v>29754.908</v>
      </c>
      <c r="L91" s="50">
        <f>K91/J91*100</f>
        <v>85.26644319940628</v>
      </c>
    </row>
    <row r="92" spans="1:12" s="28" customFormat="1" ht="15">
      <c r="A92" s="61" t="s">
        <v>70</v>
      </c>
      <c r="B92" s="62"/>
      <c r="C92" s="67">
        <v>1040</v>
      </c>
      <c r="D92" s="68"/>
      <c r="E92" s="58" t="s">
        <v>88</v>
      </c>
      <c r="F92" s="59"/>
      <c r="G92" s="59"/>
      <c r="H92" s="59"/>
      <c r="I92" s="59"/>
      <c r="J92" s="59"/>
      <c r="K92" s="60"/>
      <c r="L92" s="24"/>
    </row>
    <row r="93" spans="1:12" s="28" customFormat="1" ht="15">
      <c r="A93" s="63"/>
      <c r="B93" s="64"/>
      <c r="C93" s="69"/>
      <c r="D93" s="70"/>
      <c r="E93" s="23">
        <v>2730</v>
      </c>
      <c r="F93" s="33">
        <v>1186.075</v>
      </c>
      <c r="G93" s="33">
        <v>320.077</v>
      </c>
      <c r="H93" s="33">
        <v>0</v>
      </c>
      <c r="I93" s="33">
        <v>0</v>
      </c>
      <c r="J93" s="39">
        <f>F93+H93</f>
        <v>1186.075</v>
      </c>
      <c r="K93" s="40">
        <f>G93+I93</f>
        <v>320.077</v>
      </c>
      <c r="L93" s="24"/>
    </row>
    <row r="94" spans="1:12" s="28" customFormat="1" ht="15">
      <c r="A94" s="65"/>
      <c r="B94" s="66"/>
      <c r="C94" s="71"/>
      <c r="D94" s="72"/>
      <c r="E94" s="34" t="s">
        <v>16</v>
      </c>
      <c r="F94" s="40">
        <f aca="true" t="shared" si="15" ref="F94:K94">F93</f>
        <v>1186.075</v>
      </c>
      <c r="G94" s="40">
        <f t="shared" si="15"/>
        <v>320.077</v>
      </c>
      <c r="H94" s="40">
        <f t="shared" si="15"/>
        <v>0</v>
      </c>
      <c r="I94" s="40">
        <f t="shared" si="15"/>
        <v>0</v>
      </c>
      <c r="J94" s="40">
        <f t="shared" si="15"/>
        <v>1186.075</v>
      </c>
      <c r="K94" s="40">
        <f t="shared" si="15"/>
        <v>320.077</v>
      </c>
      <c r="L94" s="50">
        <f>K94/J94*100</f>
        <v>26.986236114916846</v>
      </c>
    </row>
    <row r="95" spans="1:12" s="28" customFormat="1" ht="15">
      <c r="A95" s="61" t="s">
        <v>71</v>
      </c>
      <c r="B95" s="62"/>
      <c r="C95" s="67">
        <v>1040</v>
      </c>
      <c r="D95" s="68"/>
      <c r="E95" s="58" t="s">
        <v>89</v>
      </c>
      <c r="F95" s="59"/>
      <c r="G95" s="59"/>
      <c r="H95" s="59"/>
      <c r="I95" s="59"/>
      <c r="J95" s="59"/>
      <c r="K95" s="60"/>
      <c r="L95" s="24"/>
    </row>
    <row r="96" spans="1:12" s="28" customFormat="1" ht="15">
      <c r="A96" s="63"/>
      <c r="B96" s="64"/>
      <c r="C96" s="69"/>
      <c r="D96" s="70"/>
      <c r="E96" s="23">
        <v>2240</v>
      </c>
      <c r="F96" s="33">
        <v>0.12</v>
      </c>
      <c r="G96" s="33">
        <v>0.034</v>
      </c>
      <c r="H96" s="33">
        <v>0</v>
      </c>
      <c r="I96" s="33">
        <v>0</v>
      </c>
      <c r="J96" s="39">
        <f>F96+H96</f>
        <v>0.12</v>
      </c>
      <c r="K96" s="40">
        <f>G96+I96</f>
        <v>0.034</v>
      </c>
      <c r="L96" s="24"/>
    </row>
    <row r="97" spans="1:12" s="28" customFormat="1" ht="15">
      <c r="A97" s="63"/>
      <c r="B97" s="64"/>
      <c r="C97" s="69"/>
      <c r="D97" s="70"/>
      <c r="E97" s="23">
        <v>2730</v>
      </c>
      <c r="F97" s="33">
        <v>25082.265</v>
      </c>
      <c r="G97" s="33">
        <v>14106.469</v>
      </c>
      <c r="H97" s="33">
        <v>0</v>
      </c>
      <c r="I97" s="33">
        <v>0</v>
      </c>
      <c r="J97" s="39">
        <f>F97+H97</f>
        <v>25082.265</v>
      </c>
      <c r="K97" s="40">
        <f>G97+I97</f>
        <v>14106.469</v>
      </c>
      <c r="L97" s="24"/>
    </row>
    <row r="98" spans="1:12" s="28" customFormat="1" ht="15">
      <c r="A98" s="65"/>
      <c r="B98" s="66"/>
      <c r="C98" s="71"/>
      <c r="D98" s="72"/>
      <c r="E98" s="31" t="s">
        <v>16</v>
      </c>
      <c r="F98" s="33">
        <f>F96+F97</f>
        <v>25082.385</v>
      </c>
      <c r="G98" s="33">
        <f>G96+G97</f>
        <v>14106.502999999999</v>
      </c>
      <c r="H98" s="33">
        <f>H96+H97</f>
        <v>0</v>
      </c>
      <c r="I98" s="33">
        <f>I96+I97</f>
        <v>0</v>
      </c>
      <c r="J98" s="33">
        <f>J96+J97</f>
        <v>25082.385</v>
      </c>
      <c r="K98" s="33">
        <f>K96+K97</f>
        <v>14106.502999999999</v>
      </c>
      <c r="L98" s="50">
        <f>K98/J98*100</f>
        <v>56.24067647474512</v>
      </c>
    </row>
    <row r="99" spans="1:12" s="28" customFormat="1" ht="15">
      <c r="A99" s="61" t="s">
        <v>126</v>
      </c>
      <c r="B99" s="62"/>
      <c r="C99" s="67">
        <v>1070</v>
      </c>
      <c r="D99" s="68"/>
      <c r="E99" s="58" t="s">
        <v>127</v>
      </c>
      <c r="F99" s="59"/>
      <c r="G99" s="59"/>
      <c r="H99" s="59"/>
      <c r="I99" s="59"/>
      <c r="J99" s="59"/>
      <c r="K99" s="60"/>
      <c r="L99" s="24"/>
    </row>
    <row r="100" spans="1:12" s="28" customFormat="1" ht="15">
      <c r="A100" s="63"/>
      <c r="B100" s="64"/>
      <c r="C100" s="69"/>
      <c r="D100" s="70"/>
      <c r="E100" s="46">
        <v>2730</v>
      </c>
      <c r="F100" s="33">
        <v>162.6</v>
      </c>
      <c r="G100" s="33">
        <v>24.862</v>
      </c>
      <c r="H100" s="33">
        <v>0</v>
      </c>
      <c r="I100" s="33">
        <v>0</v>
      </c>
      <c r="J100" s="39">
        <f>F100+H100</f>
        <v>162.6</v>
      </c>
      <c r="K100" s="40">
        <f>G100+I100</f>
        <v>24.862</v>
      </c>
      <c r="L100" s="24"/>
    </row>
    <row r="101" spans="1:12" s="28" customFormat="1" ht="15">
      <c r="A101" s="65"/>
      <c r="B101" s="66"/>
      <c r="C101" s="71"/>
      <c r="D101" s="72"/>
      <c r="E101" s="34" t="s">
        <v>16</v>
      </c>
      <c r="F101" s="40">
        <f aca="true" t="shared" si="16" ref="F101:K101">F100</f>
        <v>162.6</v>
      </c>
      <c r="G101" s="40">
        <f t="shared" si="16"/>
        <v>24.862</v>
      </c>
      <c r="H101" s="40">
        <f t="shared" si="16"/>
        <v>0</v>
      </c>
      <c r="I101" s="40">
        <f t="shared" si="16"/>
        <v>0</v>
      </c>
      <c r="J101" s="40">
        <f t="shared" si="16"/>
        <v>162.6</v>
      </c>
      <c r="K101" s="40">
        <f t="shared" si="16"/>
        <v>24.862</v>
      </c>
      <c r="L101" s="50">
        <f>K101/J101*100</f>
        <v>15.290282902829027</v>
      </c>
    </row>
    <row r="102" spans="1:12" s="28" customFormat="1" ht="24.75" customHeight="1">
      <c r="A102" s="61" t="s">
        <v>72</v>
      </c>
      <c r="B102" s="62"/>
      <c r="C102" s="67">
        <v>1010</v>
      </c>
      <c r="D102" s="68"/>
      <c r="E102" s="58" t="s">
        <v>90</v>
      </c>
      <c r="F102" s="59"/>
      <c r="G102" s="59"/>
      <c r="H102" s="59"/>
      <c r="I102" s="59"/>
      <c r="J102" s="59"/>
      <c r="K102" s="60"/>
      <c r="L102" s="24"/>
    </row>
    <row r="103" spans="1:12" s="28" customFormat="1" ht="15">
      <c r="A103" s="63"/>
      <c r="B103" s="64"/>
      <c r="C103" s="69"/>
      <c r="D103" s="70"/>
      <c r="E103" s="23">
        <v>2240</v>
      </c>
      <c r="F103" s="33">
        <v>24</v>
      </c>
      <c r="G103" s="33">
        <v>18.162</v>
      </c>
      <c r="H103" s="33">
        <v>0</v>
      </c>
      <c r="I103" s="33">
        <v>0</v>
      </c>
      <c r="J103" s="39">
        <f>F103+H103</f>
        <v>24</v>
      </c>
      <c r="K103" s="40">
        <f>G103+I103</f>
        <v>18.162</v>
      </c>
      <c r="L103" s="24"/>
    </row>
    <row r="104" spans="1:12" s="28" customFormat="1" ht="15">
      <c r="A104" s="63"/>
      <c r="B104" s="64"/>
      <c r="C104" s="69"/>
      <c r="D104" s="70"/>
      <c r="E104" s="23">
        <v>2730</v>
      </c>
      <c r="F104" s="33">
        <v>24342.09</v>
      </c>
      <c r="G104" s="33">
        <v>21460.93</v>
      </c>
      <c r="H104" s="33">
        <v>0</v>
      </c>
      <c r="I104" s="33">
        <v>0</v>
      </c>
      <c r="J104" s="39">
        <f>F104+H104</f>
        <v>24342.09</v>
      </c>
      <c r="K104" s="40">
        <f>G104+I104</f>
        <v>21460.93</v>
      </c>
      <c r="L104" s="24"/>
    </row>
    <row r="105" spans="1:12" s="28" customFormat="1" ht="15">
      <c r="A105" s="65"/>
      <c r="B105" s="66"/>
      <c r="C105" s="71"/>
      <c r="D105" s="72"/>
      <c r="E105" s="41" t="s">
        <v>16</v>
      </c>
      <c r="F105" s="33">
        <f>F103+F104</f>
        <v>24366.09</v>
      </c>
      <c r="G105" s="33">
        <f>G103+G104</f>
        <v>21479.092</v>
      </c>
      <c r="H105" s="33">
        <f>H103+H104</f>
        <v>0</v>
      </c>
      <c r="I105" s="33">
        <f>I103+I104</f>
        <v>0</v>
      </c>
      <c r="J105" s="33">
        <f>J103+J104</f>
        <v>24366.09</v>
      </c>
      <c r="K105" s="33">
        <f>K103+K104</f>
        <v>21479.092</v>
      </c>
      <c r="L105" s="50">
        <f>K105/J105*100</f>
        <v>88.1515745858281</v>
      </c>
    </row>
    <row r="106" spans="1:12" s="28" customFormat="1" ht="27.75" customHeight="1">
      <c r="A106" s="61" t="s">
        <v>73</v>
      </c>
      <c r="B106" s="62"/>
      <c r="C106" s="67">
        <v>1010</v>
      </c>
      <c r="D106" s="68"/>
      <c r="E106" s="73" t="s">
        <v>91</v>
      </c>
      <c r="F106" s="74"/>
      <c r="G106" s="74"/>
      <c r="H106" s="74"/>
      <c r="I106" s="74"/>
      <c r="J106" s="74"/>
      <c r="K106" s="75"/>
      <c r="L106" s="24"/>
    </row>
    <row r="107" spans="1:12" s="28" customFormat="1" ht="15">
      <c r="A107" s="63"/>
      <c r="B107" s="64"/>
      <c r="C107" s="69"/>
      <c r="D107" s="70"/>
      <c r="E107" s="23">
        <v>2240</v>
      </c>
      <c r="F107" s="33">
        <v>6</v>
      </c>
      <c r="G107" s="33">
        <v>4.696</v>
      </c>
      <c r="H107" s="33">
        <v>0</v>
      </c>
      <c r="I107" s="33">
        <v>0</v>
      </c>
      <c r="J107" s="39">
        <f>F107+H107</f>
        <v>6</v>
      </c>
      <c r="K107" s="40">
        <f>G107+I107</f>
        <v>4.696</v>
      </c>
      <c r="L107" s="24"/>
    </row>
    <row r="108" spans="1:12" s="28" customFormat="1" ht="15">
      <c r="A108" s="63"/>
      <c r="B108" s="64"/>
      <c r="C108" s="69"/>
      <c r="D108" s="70"/>
      <c r="E108" s="23">
        <v>2730</v>
      </c>
      <c r="F108" s="33">
        <v>8666.8</v>
      </c>
      <c r="G108" s="33">
        <v>6875.521</v>
      </c>
      <c r="H108" s="33">
        <v>0</v>
      </c>
      <c r="I108" s="33">
        <v>0</v>
      </c>
      <c r="J108" s="39">
        <f>F108+H108</f>
        <v>8666.8</v>
      </c>
      <c r="K108" s="40">
        <f>G108+I108</f>
        <v>6875.521</v>
      </c>
      <c r="L108" s="24"/>
    </row>
    <row r="109" spans="1:12" s="28" customFormat="1" ht="15">
      <c r="A109" s="65"/>
      <c r="B109" s="66"/>
      <c r="C109" s="71"/>
      <c r="D109" s="72"/>
      <c r="E109" s="41" t="s">
        <v>16</v>
      </c>
      <c r="F109" s="33">
        <f>F107+F108</f>
        <v>8672.8</v>
      </c>
      <c r="G109" s="33">
        <f>G107+G108</f>
        <v>6880.217</v>
      </c>
      <c r="H109" s="33">
        <f>H107+H108</f>
        <v>0</v>
      </c>
      <c r="I109" s="33">
        <f>I107+I108</f>
        <v>0</v>
      </c>
      <c r="J109" s="33">
        <f>J107+J108</f>
        <v>8672.8</v>
      </c>
      <c r="K109" s="33">
        <f>K107+K108</f>
        <v>6880.217</v>
      </c>
      <c r="L109" s="50">
        <f>K109/J109*100</f>
        <v>79.33097730836639</v>
      </c>
    </row>
    <row r="110" spans="1:12" s="28" customFormat="1" ht="27.75" customHeight="1">
      <c r="A110" s="61" t="s">
        <v>74</v>
      </c>
      <c r="B110" s="62"/>
      <c r="C110" s="67">
        <v>1010</v>
      </c>
      <c r="D110" s="68"/>
      <c r="E110" s="73" t="s">
        <v>92</v>
      </c>
      <c r="F110" s="74"/>
      <c r="G110" s="74"/>
      <c r="H110" s="74"/>
      <c r="I110" s="74"/>
      <c r="J110" s="74"/>
      <c r="K110" s="75"/>
      <c r="L110" s="24"/>
    </row>
    <row r="111" spans="1:12" s="28" customFormat="1" ht="15">
      <c r="A111" s="63"/>
      <c r="B111" s="64"/>
      <c r="C111" s="69"/>
      <c r="D111" s="70"/>
      <c r="E111" s="23">
        <v>2240</v>
      </c>
      <c r="F111" s="33">
        <v>1.2</v>
      </c>
      <c r="G111" s="33">
        <v>0.414</v>
      </c>
      <c r="H111" s="33">
        <v>0</v>
      </c>
      <c r="I111" s="33">
        <v>0</v>
      </c>
      <c r="J111" s="39">
        <f>F111+H111</f>
        <v>1.2</v>
      </c>
      <c r="K111" s="40">
        <f>G111+I111</f>
        <v>0.414</v>
      </c>
      <c r="L111" s="24"/>
    </row>
    <row r="112" spans="1:12" s="28" customFormat="1" ht="15">
      <c r="A112" s="63"/>
      <c r="B112" s="64"/>
      <c r="C112" s="69"/>
      <c r="D112" s="70"/>
      <c r="E112" s="23">
        <v>2730</v>
      </c>
      <c r="F112" s="33">
        <v>2282.5</v>
      </c>
      <c r="G112" s="33">
        <v>1744.994</v>
      </c>
      <c r="H112" s="33">
        <v>0</v>
      </c>
      <c r="I112" s="33">
        <v>0</v>
      </c>
      <c r="J112" s="39">
        <f>F112+H112</f>
        <v>2282.5</v>
      </c>
      <c r="K112" s="40">
        <f>G112+I112</f>
        <v>1744.994</v>
      </c>
      <c r="L112" s="24"/>
    </row>
    <row r="113" spans="1:12" s="28" customFormat="1" ht="15">
      <c r="A113" s="65"/>
      <c r="B113" s="66"/>
      <c r="C113" s="71"/>
      <c r="D113" s="72"/>
      <c r="E113" s="41" t="s">
        <v>16</v>
      </c>
      <c r="F113" s="33">
        <f>F111+F112</f>
        <v>2283.7</v>
      </c>
      <c r="G113" s="33">
        <f>G111+G112</f>
        <v>1745.408</v>
      </c>
      <c r="H113" s="33">
        <f>H111+H112</f>
        <v>0</v>
      </c>
      <c r="I113" s="33">
        <f>I111+I112</f>
        <v>0</v>
      </c>
      <c r="J113" s="33">
        <f>J111+J112</f>
        <v>2283.7</v>
      </c>
      <c r="K113" s="33">
        <f>K111+K112</f>
        <v>1745.408</v>
      </c>
      <c r="L113" s="50">
        <f>K113/J113*100</f>
        <v>76.42895301484434</v>
      </c>
    </row>
    <row r="114" spans="1:12" s="28" customFormat="1" ht="33.75" customHeight="1">
      <c r="A114" s="61" t="s">
        <v>75</v>
      </c>
      <c r="B114" s="62"/>
      <c r="C114" s="67">
        <v>1040</v>
      </c>
      <c r="D114" s="68"/>
      <c r="E114" s="73" t="s">
        <v>93</v>
      </c>
      <c r="F114" s="74"/>
      <c r="G114" s="74"/>
      <c r="H114" s="74"/>
      <c r="I114" s="74"/>
      <c r="J114" s="74"/>
      <c r="K114" s="75"/>
      <c r="L114" s="24"/>
    </row>
    <row r="115" spans="1:12" s="28" customFormat="1" ht="15">
      <c r="A115" s="63"/>
      <c r="B115" s="64"/>
      <c r="C115" s="69"/>
      <c r="D115" s="70"/>
      <c r="E115" s="23">
        <v>2240</v>
      </c>
      <c r="F115" s="33">
        <v>0.24</v>
      </c>
      <c r="G115" s="33">
        <v>0.127</v>
      </c>
      <c r="H115" s="33">
        <v>0</v>
      </c>
      <c r="I115" s="33">
        <v>0</v>
      </c>
      <c r="J115" s="39">
        <f>F115+H115</f>
        <v>0.24</v>
      </c>
      <c r="K115" s="40">
        <f>G115+I115</f>
        <v>0.127</v>
      </c>
      <c r="L115" s="24"/>
    </row>
    <row r="116" spans="1:12" s="28" customFormat="1" ht="15">
      <c r="A116" s="63"/>
      <c r="B116" s="64"/>
      <c r="C116" s="69"/>
      <c r="D116" s="70"/>
      <c r="E116" s="23">
        <v>2730</v>
      </c>
      <c r="F116" s="33">
        <v>553.2</v>
      </c>
      <c r="G116" s="33">
        <v>452.605</v>
      </c>
      <c r="H116" s="33">
        <v>0</v>
      </c>
      <c r="I116" s="33">
        <v>0</v>
      </c>
      <c r="J116" s="39">
        <f>F116+H116</f>
        <v>553.2</v>
      </c>
      <c r="K116" s="40">
        <f>G116+I116</f>
        <v>452.605</v>
      </c>
      <c r="L116" s="24"/>
    </row>
    <row r="117" spans="1:12" s="28" customFormat="1" ht="15">
      <c r="A117" s="65"/>
      <c r="B117" s="66"/>
      <c r="C117" s="71"/>
      <c r="D117" s="72"/>
      <c r="E117" s="41" t="s">
        <v>16</v>
      </c>
      <c r="F117" s="33">
        <f>F115+F116</f>
        <v>553.44</v>
      </c>
      <c r="G117" s="33">
        <f>G115+G116</f>
        <v>452.732</v>
      </c>
      <c r="H117" s="33">
        <f>H115+H116</f>
        <v>0</v>
      </c>
      <c r="I117" s="33">
        <f>I115+I116</f>
        <v>0</v>
      </c>
      <c r="J117" s="33">
        <f>J115+J116</f>
        <v>553.44</v>
      </c>
      <c r="K117" s="33">
        <f>K115+K116</f>
        <v>452.732</v>
      </c>
      <c r="L117" s="50">
        <f>K117/J117*100</f>
        <v>81.8032668401272</v>
      </c>
    </row>
    <row r="118" spans="1:12" s="28" customFormat="1" ht="35.25" customHeight="1">
      <c r="A118" s="77" t="s">
        <v>76</v>
      </c>
      <c r="B118" s="78"/>
      <c r="C118" s="52">
        <v>1010</v>
      </c>
      <c r="D118" s="53"/>
      <c r="E118" s="73" t="s">
        <v>94</v>
      </c>
      <c r="F118" s="74"/>
      <c r="G118" s="74"/>
      <c r="H118" s="74"/>
      <c r="I118" s="74"/>
      <c r="J118" s="74"/>
      <c r="K118" s="75"/>
      <c r="L118" s="24"/>
    </row>
    <row r="119" spans="1:12" s="28" customFormat="1" ht="15">
      <c r="A119" s="79"/>
      <c r="B119" s="80"/>
      <c r="C119" s="54"/>
      <c r="D119" s="55"/>
      <c r="E119" s="23">
        <v>2730</v>
      </c>
      <c r="F119" s="33">
        <v>5.94</v>
      </c>
      <c r="G119" s="33">
        <v>2.469</v>
      </c>
      <c r="H119" s="33">
        <v>0</v>
      </c>
      <c r="I119" s="33">
        <v>0</v>
      </c>
      <c r="J119" s="39">
        <f>F119+H119</f>
        <v>5.94</v>
      </c>
      <c r="K119" s="40">
        <f>G119+I119</f>
        <v>2.469</v>
      </c>
      <c r="L119" s="24"/>
    </row>
    <row r="120" spans="1:12" s="28" customFormat="1" ht="15">
      <c r="A120" s="81"/>
      <c r="B120" s="82"/>
      <c r="C120" s="56"/>
      <c r="D120" s="57"/>
      <c r="E120" s="34" t="s">
        <v>16</v>
      </c>
      <c r="F120" s="40">
        <f aca="true" t="shared" si="17" ref="F120:K120">F119</f>
        <v>5.94</v>
      </c>
      <c r="G120" s="40">
        <f t="shared" si="17"/>
        <v>2.469</v>
      </c>
      <c r="H120" s="40">
        <f t="shared" si="17"/>
        <v>0</v>
      </c>
      <c r="I120" s="40">
        <f t="shared" si="17"/>
        <v>0</v>
      </c>
      <c r="J120" s="40">
        <f t="shared" si="17"/>
        <v>5.94</v>
      </c>
      <c r="K120" s="40">
        <f t="shared" si="17"/>
        <v>2.469</v>
      </c>
      <c r="L120" s="50">
        <f>K120/J120*100</f>
        <v>41.56565656565656</v>
      </c>
    </row>
    <row r="121" spans="1:12" s="28" customFormat="1" ht="15">
      <c r="A121" s="77" t="s">
        <v>124</v>
      </c>
      <c r="B121" s="78"/>
      <c r="C121" s="52">
        <v>1070</v>
      </c>
      <c r="D121" s="53"/>
      <c r="E121" s="58" t="s">
        <v>125</v>
      </c>
      <c r="F121" s="59"/>
      <c r="G121" s="59"/>
      <c r="H121" s="59"/>
      <c r="I121" s="59"/>
      <c r="J121" s="59"/>
      <c r="K121" s="60"/>
      <c r="L121" s="24"/>
    </row>
    <row r="122" spans="1:12" s="28" customFormat="1" ht="15">
      <c r="A122" s="79"/>
      <c r="B122" s="80"/>
      <c r="C122" s="54"/>
      <c r="D122" s="55"/>
      <c r="E122" s="31">
        <v>2730</v>
      </c>
      <c r="F122" s="40">
        <v>6120</v>
      </c>
      <c r="G122" s="40">
        <v>5259.8</v>
      </c>
      <c r="H122" s="40"/>
      <c r="I122" s="40"/>
      <c r="J122" s="39">
        <f>F122+H122</f>
        <v>6120</v>
      </c>
      <c r="K122" s="40">
        <f>G122+I122</f>
        <v>5259.8</v>
      </c>
      <c r="L122" s="24"/>
    </row>
    <row r="123" spans="1:12" s="28" customFormat="1" ht="15">
      <c r="A123" s="81"/>
      <c r="B123" s="82"/>
      <c r="C123" s="56"/>
      <c r="D123" s="57"/>
      <c r="E123" s="41" t="s">
        <v>16</v>
      </c>
      <c r="F123" s="40">
        <f>F122</f>
        <v>6120</v>
      </c>
      <c r="G123" s="40">
        <f>G122</f>
        <v>5259.8</v>
      </c>
      <c r="H123" s="40">
        <f>H122</f>
        <v>0</v>
      </c>
      <c r="I123" s="40">
        <f>I122</f>
        <v>0</v>
      </c>
      <c r="J123" s="40">
        <f>J122</f>
        <v>6120</v>
      </c>
      <c r="K123" s="40">
        <f>K122</f>
        <v>5259.8</v>
      </c>
      <c r="L123" s="50">
        <f>K123/J123*100</f>
        <v>85.94444444444444</v>
      </c>
    </row>
    <row r="124" spans="1:12" s="28" customFormat="1" ht="33.75" customHeight="1">
      <c r="A124" s="61" t="s">
        <v>77</v>
      </c>
      <c r="B124" s="62"/>
      <c r="C124" s="61" t="s">
        <v>118</v>
      </c>
      <c r="D124" s="62"/>
      <c r="E124" s="73" t="s">
        <v>109</v>
      </c>
      <c r="F124" s="74"/>
      <c r="G124" s="74"/>
      <c r="H124" s="74"/>
      <c r="I124" s="74"/>
      <c r="J124" s="74"/>
      <c r="K124" s="75"/>
      <c r="L124" s="24"/>
    </row>
    <row r="125" spans="1:12" s="28" customFormat="1" ht="15">
      <c r="A125" s="63"/>
      <c r="B125" s="64"/>
      <c r="C125" s="63"/>
      <c r="D125" s="64"/>
      <c r="E125" s="23">
        <v>2111</v>
      </c>
      <c r="F125" s="40">
        <v>5491.144</v>
      </c>
      <c r="G125" s="40">
        <v>5491.053</v>
      </c>
      <c r="H125" s="40">
        <v>46.25</v>
      </c>
      <c r="I125" s="40"/>
      <c r="J125" s="39">
        <f aca="true" t="shared" si="18" ref="J125:K137">F125+H125</f>
        <v>5537.394</v>
      </c>
      <c r="K125" s="40">
        <f t="shared" si="18"/>
        <v>5491.053</v>
      </c>
      <c r="L125" s="24"/>
    </row>
    <row r="126" spans="1:12" s="28" customFormat="1" ht="15">
      <c r="A126" s="63"/>
      <c r="B126" s="64"/>
      <c r="C126" s="63"/>
      <c r="D126" s="64"/>
      <c r="E126" s="23">
        <v>2120</v>
      </c>
      <c r="F126" s="40">
        <v>1208.052</v>
      </c>
      <c r="G126" s="40">
        <v>1205.178</v>
      </c>
      <c r="H126" s="40">
        <v>10.175</v>
      </c>
      <c r="I126" s="40"/>
      <c r="J126" s="39">
        <f t="shared" si="18"/>
        <v>1218.2269999999999</v>
      </c>
      <c r="K126" s="40">
        <f t="shared" si="18"/>
        <v>1205.178</v>
      </c>
      <c r="L126" s="24"/>
    </row>
    <row r="127" spans="1:12" s="28" customFormat="1" ht="15">
      <c r="A127" s="63"/>
      <c r="B127" s="64"/>
      <c r="C127" s="63"/>
      <c r="D127" s="64"/>
      <c r="E127" s="23">
        <v>2210</v>
      </c>
      <c r="F127" s="40">
        <v>97.513</v>
      </c>
      <c r="G127" s="40">
        <v>97.408</v>
      </c>
      <c r="H127" s="40">
        <f>8.75+22.972</f>
        <v>31.722</v>
      </c>
      <c r="I127" s="40">
        <f>7.717+22.972</f>
        <v>30.689</v>
      </c>
      <c r="J127" s="39">
        <f t="shared" si="18"/>
        <v>129.235</v>
      </c>
      <c r="K127" s="40">
        <f t="shared" si="18"/>
        <v>128.097</v>
      </c>
      <c r="L127" s="24"/>
    </row>
    <row r="128" spans="1:12" s="28" customFormat="1" ht="15">
      <c r="A128" s="63"/>
      <c r="B128" s="64"/>
      <c r="C128" s="63"/>
      <c r="D128" s="64"/>
      <c r="E128" s="23">
        <v>2230</v>
      </c>
      <c r="F128" s="40"/>
      <c r="G128" s="40"/>
      <c r="H128" s="40">
        <v>13.362</v>
      </c>
      <c r="I128" s="40">
        <v>13.362</v>
      </c>
      <c r="J128" s="39">
        <f t="shared" si="18"/>
        <v>13.362</v>
      </c>
      <c r="K128" s="40">
        <f t="shared" si="18"/>
        <v>13.362</v>
      </c>
      <c r="L128" s="24"/>
    </row>
    <row r="129" spans="1:12" s="28" customFormat="1" ht="15">
      <c r="A129" s="63"/>
      <c r="B129" s="64"/>
      <c r="C129" s="63"/>
      <c r="D129" s="64"/>
      <c r="E129" s="23">
        <v>2240</v>
      </c>
      <c r="F129" s="40">
        <v>65.389</v>
      </c>
      <c r="G129" s="40">
        <v>65.164</v>
      </c>
      <c r="H129" s="40">
        <v>7.325</v>
      </c>
      <c r="I129" s="40">
        <v>1.13</v>
      </c>
      <c r="J129" s="39">
        <f t="shared" si="18"/>
        <v>72.714</v>
      </c>
      <c r="K129" s="40">
        <f t="shared" si="18"/>
        <v>66.294</v>
      </c>
      <c r="L129" s="24"/>
    </row>
    <row r="130" spans="1:12" s="28" customFormat="1" ht="15">
      <c r="A130" s="63"/>
      <c r="B130" s="64"/>
      <c r="C130" s="63"/>
      <c r="D130" s="64"/>
      <c r="E130" s="23">
        <v>2250</v>
      </c>
      <c r="F130" s="40"/>
      <c r="G130" s="40"/>
      <c r="H130" s="40"/>
      <c r="I130" s="40"/>
      <c r="J130" s="39">
        <f t="shared" si="18"/>
        <v>0</v>
      </c>
      <c r="K130" s="40">
        <f t="shared" si="18"/>
        <v>0</v>
      </c>
      <c r="L130" s="24"/>
    </row>
    <row r="131" spans="1:12" s="28" customFormat="1" ht="15">
      <c r="A131" s="63"/>
      <c r="B131" s="64"/>
      <c r="C131" s="63"/>
      <c r="D131" s="64"/>
      <c r="E131" s="23">
        <v>2271</v>
      </c>
      <c r="F131" s="40"/>
      <c r="G131" s="40"/>
      <c r="H131" s="40"/>
      <c r="I131" s="40"/>
      <c r="J131" s="39">
        <f t="shared" si="18"/>
        <v>0</v>
      </c>
      <c r="K131" s="40">
        <f t="shared" si="18"/>
        <v>0</v>
      </c>
      <c r="L131" s="24"/>
    </row>
    <row r="132" spans="1:12" s="28" customFormat="1" ht="15">
      <c r="A132" s="63"/>
      <c r="B132" s="64"/>
      <c r="C132" s="63"/>
      <c r="D132" s="64"/>
      <c r="E132" s="23">
        <v>2272</v>
      </c>
      <c r="F132" s="40">
        <v>5.162</v>
      </c>
      <c r="G132" s="40">
        <v>5.153</v>
      </c>
      <c r="H132" s="40"/>
      <c r="I132" s="40"/>
      <c r="J132" s="39">
        <f t="shared" si="18"/>
        <v>5.162</v>
      </c>
      <c r="K132" s="40">
        <f t="shared" si="18"/>
        <v>5.153</v>
      </c>
      <c r="L132" s="24"/>
    </row>
    <row r="133" spans="1:12" s="28" customFormat="1" ht="15">
      <c r="A133" s="63"/>
      <c r="B133" s="64"/>
      <c r="C133" s="63"/>
      <c r="D133" s="64"/>
      <c r="E133" s="23">
        <v>2273</v>
      </c>
      <c r="F133" s="40">
        <v>25.975</v>
      </c>
      <c r="G133" s="40">
        <v>25.9111</v>
      </c>
      <c r="H133" s="40"/>
      <c r="I133" s="40"/>
      <c r="J133" s="39">
        <f t="shared" si="18"/>
        <v>25.975</v>
      </c>
      <c r="K133" s="40">
        <f t="shared" si="18"/>
        <v>25.9111</v>
      </c>
      <c r="L133" s="24"/>
    </row>
    <row r="134" spans="1:12" s="28" customFormat="1" ht="15">
      <c r="A134" s="63"/>
      <c r="B134" s="64"/>
      <c r="C134" s="63"/>
      <c r="D134" s="64"/>
      <c r="E134" s="23">
        <v>2274</v>
      </c>
      <c r="F134" s="40">
        <v>235.356</v>
      </c>
      <c r="G134" s="40">
        <v>214.507</v>
      </c>
      <c r="H134" s="40"/>
      <c r="I134" s="40"/>
      <c r="J134" s="39">
        <f t="shared" si="18"/>
        <v>235.356</v>
      </c>
      <c r="K134" s="40">
        <f t="shared" si="18"/>
        <v>214.507</v>
      </c>
      <c r="L134" s="24"/>
    </row>
    <row r="135" spans="1:12" s="28" customFormat="1" ht="15">
      <c r="A135" s="63"/>
      <c r="B135" s="64"/>
      <c r="C135" s="63"/>
      <c r="D135" s="64"/>
      <c r="E135" s="30">
        <v>2275</v>
      </c>
      <c r="F135" s="40">
        <v>3.445</v>
      </c>
      <c r="G135" s="40">
        <v>3.445</v>
      </c>
      <c r="H135" s="40"/>
      <c r="I135" s="40"/>
      <c r="J135" s="39">
        <f t="shared" si="18"/>
        <v>3.445</v>
      </c>
      <c r="K135" s="40">
        <f t="shared" si="18"/>
        <v>3.445</v>
      </c>
      <c r="L135" s="24"/>
    </row>
    <row r="136" spans="1:12" s="28" customFormat="1" ht="15">
      <c r="A136" s="63"/>
      <c r="B136" s="64"/>
      <c r="C136" s="63"/>
      <c r="D136" s="64"/>
      <c r="E136" s="23">
        <v>2282</v>
      </c>
      <c r="F136" s="40">
        <v>0.26</v>
      </c>
      <c r="G136" s="40">
        <v>0.26</v>
      </c>
      <c r="H136" s="40"/>
      <c r="I136" s="40"/>
      <c r="J136" s="39">
        <f t="shared" si="18"/>
        <v>0.26</v>
      </c>
      <c r="K136" s="40">
        <f t="shared" si="18"/>
        <v>0.26</v>
      </c>
      <c r="L136" s="24"/>
    </row>
    <row r="137" spans="1:12" s="28" customFormat="1" ht="15">
      <c r="A137" s="63"/>
      <c r="B137" s="64"/>
      <c r="C137" s="63"/>
      <c r="D137" s="64"/>
      <c r="E137" s="23">
        <v>2800</v>
      </c>
      <c r="F137" s="40">
        <v>1.68</v>
      </c>
      <c r="G137" s="40">
        <v>1.6711</v>
      </c>
      <c r="H137" s="40"/>
      <c r="I137" s="40"/>
      <c r="J137" s="39">
        <f t="shared" si="18"/>
        <v>1.68</v>
      </c>
      <c r="K137" s="40">
        <f t="shared" si="18"/>
        <v>1.6711</v>
      </c>
      <c r="L137" s="24"/>
    </row>
    <row r="138" spans="1:12" s="28" customFormat="1" ht="15">
      <c r="A138" s="65"/>
      <c r="B138" s="66"/>
      <c r="C138" s="65"/>
      <c r="D138" s="66"/>
      <c r="E138" s="34" t="s">
        <v>16</v>
      </c>
      <c r="F138" s="40">
        <f>SUM(F125:F137)</f>
        <v>7133.976000000001</v>
      </c>
      <c r="G138" s="40">
        <f>SUM(G125:G137)</f>
        <v>7109.7501999999995</v>
      </c>
      <c r="H138" s="40">
        <f>SUM(H125:H137)</f>
        <v>108.83399999999999</v>
      </c>
      <c r="I138" s="40">
        <f>SUM(I125:I137)</f>
        <v>45.181000000000004</v>
      </c>
      <c r="J138" s="40">
        <f>SUM(J125:J137)</f>
        <v>7242.81</v>
      </c>
      <c r="K138" s="40">
        <f>SUM(K125:K137)</f>
        <v>7154.931199999999</v>
      </c>
      <c r="L138" s="50">
        <f>K138/J138*100</f>
        <v>98.78667533733453</v>
      </c>
    </row>
    <row r="139" spans="1:12" s="28" customFormat="1" ht="41.25" customHeight="1">
      <c r="A139" s="61" t="s">
        <v>78</v>
      </c>
      <c r="B139" s="62"/>
      <c r="C139" s="67">
        <v>1010</v>
      </c>
      <c r="D139" s="68"/>
      <c r="E139" s="73" t="s">
        <v>110</v>
      </c>
      <c r="F139" s="74"/>
      <c r="G139" s="74"/>
      <c r="H139" s="74"/>
      <c r="I139" s="74"/>
      <c r="J139" s="74"/>
      <c r="K139" s="75"/>
      <c r="L139" s="24"/>
    </row>
    <row r="140" spans="1:12" s="28" customFormat="1" ht="15">
      <c r="A140" s="63"/>
      <c r="B140" s="64"/>
      <c r="C140" s="69"/>
      <c r="D140" s="70"/>
      <c r="E140" s="23">
        <v>2240</v>
      </c>
      <c r="F140" s="33">
        <v>0.218</v>
      </c>
      <c r="G140" s="33">
        <v>0.056</v>
      </c>
      <c r="H140" s="33">
        <v>0</v>
      </c>
      <c r="I140" s="33">
        <v>0</v>
      </c>
      <c r="J140" s="39">
        <f>F140+H140</f>
        <v>0.218</v>
      </c>
      <c r="K140" s="40">
        <f>G140+I140</f>
        <v>0.056</v>
      </c>
      <c r="L140" s="24"/>
    </row>
    <row r="141" spans="1:12" s="28" customFormat="1" ht="15">
      <c r="A141" s="63"/>
      <c r="B141" s="64"/>
      <c r="C141" s="69"/>
      <c r="D141" s="70"/>
      <c r="E141" s="23">
        <v>2730</v>
      </c>
      <c r="F141" s="33">
        <v>640.327</v>
      </c>
      <c r="G141" s="33">
        <v>631.956</v>
      </c>
      <c r="H141" s="33">
        <v>0</v>
      </c>
      <c r="I141" s="33">
        <v>0</v>
      </c>
      <c r="J141" s="39">
        <f>F141+H141</f>
        <v>640.327</v>
      </c>
      <c r="K141" s="40">
        <f>G141+I141</f>
        <v>631.956</v>
      </c>
      <c r="L141" s="24"/>
    </row>
    <row r="142" spans="1:12" s="28" customFormat="1" ht="15">
      <c r="A142" s="65"/>
      <c r="B142" s="66"/>
      <c r="C142" s="71"/>
      <c r="D142" s="72"/>
      <c r="E142" s="41" t="s">
        <v>16</v>
      </c>
      <c r="F142" s="33">
        <f>F140+F141</f>
        <v>640.545</v>
      </c>
      <c r="G142" s="33">
        <f>G140+G141</f>
        <v>632.0120000000001</v>
      </c>
      <c r="H142" s="33">
        <f>H140+H141</f>
        <v>0</v>
      </c>
      <c r="I142" s="33">
        <f>I140+I141</f>
        <v>0</v>
      </c>
      <c r="J142" s="33">
        <f>J140+J141</f>
        <v>640.545</v>
      </c>
      <c r="K142" s="33">
        <f>K140+K141</f>
        <v>632.0120000000001</v>
      </c>
      <c r="L142" s="50">
        <f>K142/J142*100</f>
        <v>98.6678531562966</v>
      </c>
    </row>
    <row r="143" spans="1:12" s="28" customFormat="1" ht="50.25" customHeight="1">
      <c r="A143" s="61" t="s">
        <v>79</v>
      </c>
      <c r="B143" s="62"/>
      <c r="C143" s="67">
        <v>1060</v>
      </c>
      <c r="D143" s="68"/>
      <c r="E143" s="73" t="s">
        <v>111</v>
      </c>
      <c r="F143" s="74"/>
      <c r="G143" s="74"/>
      <c r="H143" s="74"/>
      <c r="I143" s="74"/>
      <c r="J143" s="74"/>
      <c r="K143" s="75"/>
      <c r="L143" s="24"/>
    </row>
    <row r="144" spans="1:12" s="28" customFormat="1" ht="15">
      <c r="A144" s="63"/>
      <c r="B144" s="64"/>
      <c r="C144" s="69"/>
      <c r="D144" s="70"/>
      <c r="E144" s="23">
        <v>2730</v>
      </c>
      <c r="F144" s="33">
        <v>214.28</v>
      </c>
      <c r="G144" s="33">
        <v>188.03</v>
      </c>
      <c r="H144" s="33">
        <v>0</v>
      </c>
      <c r="I144" s="33">
        <v>0</v>
      </c>
      <c r="J144" s="39">
        <f>F144+H144</f>
        <v>214.28</v>
      </c>
      <c r="K144" s="40">
        <f>G144+I144</f>
        <v>188.03</v>
      </c>
      <c r="L144" s="24"/>
    </row>
    <row r="145" spans="1:12" s="28" customFormat="1" ht="15">
      <c r="A145" s="65"/>
      <c r="B145" s="66"/>
      <c r="C145" s="71"/>
      <c r="D145" s="72"/>
      <c r="E145" s="34" t="s">
        <v>16</v>
      </c>
      <c r="F145" s="40">
        <f aca="true" t="shared" si="19" ref="F145:K145">F144</f>
        <v>214.28</v>
      </c>
      <c r="G145" s="40">
        <f t="shared" si="19"/>
        <v>188.03</v>
      </c>
      <c r="H145" s="40">
        <f t="shared" si="19"/>
        <v>0</v>
      </c>
      <c r="I145" s="40">
        <f t="shared" si="19"/>
        <v>0</v>
      </c>
      <c r="J145" s="40">
        <f t="shared" si="19"/>
        <v>214.28</v>
      </c>
      <c r="K145" s="40">
        <f t="shared" si="19"/>
        <v>188.03</v>
      </c>
      <c r="L145" s="50">
        <f>K145/J145*100</f>
        <v>87.749673324622</v>
      </c>
    </row>
    <row r="146" spans="1:12" s="28" customFormat="1" ht="77.25" customHeight="1">
      <c r="A146" s="61" t="s">
        <v>80</v>
      </c>
      <c r="B146" s="62"/>
      <c r="C146" s="67">
        <v>1040</v>
      </c>
      <c r="D146" s="68"/>
      <c r="E146" s="73" t="s">
        <v>112</v>
      </c>
      <c r="F146" s="74"/>
      <c r="G146" s="74"/>
      <c r="H146" s="74"/>
      <c r="I146" s="74"/>
      <c r="J146" s="74"/>
      <c r="K146" s="75"/>
      <c r="L146" s="24"/>
    </row>
    <row r="147" spans="1:12" s="28" customFormat="1" ht="15">
      <c r="A147" s="63"/>
      <c r="B147" s="64"/>
      <c r="C147" s="69"/>
      <c r="D147" s="70"/>
      <c r="E147" s="23">
        <v>2730</v>
      </c>
      <c r="F147" s="33">
        <v>2560.571</v>
      </c>
      <c r="G147" s="33">
        <v>2503.607</v>
      </c>
      <c r="H147" s="33">
        <v>0</v>
      </c>
      <c r="I147" s="33">
        <v>0</v>
      </c>
      <c r="J147" s="39">
        <f>F147+H147</f>
        <v>2560.571</v>
      </c>
      <c r="K147" s="40">
        <f>G147+I147</f>
        <v>2503.607</v>
      </c>
      <c r="L147" s="24"/>
    </row>
    <row r="148" spans="1:12" s="28" customFormat="1" ht="15">
      <c r="A148" s="65"/>
      <c r="B148" s="66"/>
      <c r="C148" s="71"/>
      <c r="D148" s="72"/>
      <c r="E148" s="34" t="s">
        <v>16</v>
      </c>
      <c r="F148" s="40">
        <f aca="true" t="shared" si="20" ref="F148:K148">F147</f>
        <v>2560.571</v>
      </c>
      <c r="G148" s="40">
        <f t="shared" si="20"/>
        <v>2503.607</v>
      </c>
      <c r="H148" s="40">
        <f t="shared" si="20"/>
        <v>0</v>
      </c>
      <c r="I148" s="40">
        <f t="shared" si="20"/>
        <v>0</v>
      </c>
      <c r="J148" s="40">
        <f t="shared" si="20"/>
        <v>2560.571</v>
      </c>
      <c r="K148" s="40">
        <f t="shared" si="20"/>
        <v>2503.607</v>
      </c>
      <c r="L148" s="50">
        <f>K148/J148*100</f>
        <v>97.77533995347132</v>
      </c>
    </row>
    <row r="149" spans="1:12" s="28" customFormat="1" ht="15">
      <c r="A149" s="61" t="s">
        <v>81</v>
      </c>
      <c r="B149" s="62"/>
      <c r="C149" s="67">
        <v>1090</v>
      </c>
      <c r="D149" s="68"/>
      <c r="E149" s="58" t="s">
        <v>113</v>
      </c>
      <c r="F149" s="59"/>
      <c r="G149" s="59"/>
      <c r="H149" s="59"/>
      <c r="I149" s="59"/>
      <c r="J149" s="59"/>
      <c r="K149" s="60"/>
      <c r="L149" s="24"/>
    </row>
    <row r="150" spans="1:12" s="28" customFormat="1" ht="15">
      <c r="A150" s="63"/>
      <c r="B150" s="64"/>
      <c r="C150" s="69"/>
      <c r="D150" s="70"/>
      <c r="E150" s="23">
        <v>2240</v>
      </c>
      <c r="F150" s="33">
        <v>2.6</v>
      </c>
      <c r="G150" s="33">
        <v>2.34</v>
      </c>
      <c r="H150" s="33">
        <v>0</v>
      </c>
      <c r="I150" s="33">
        <v>0</v>
      </c>
      <c r="J150" s="39">
        <f>F150+H150</f>
        <v>2.6</v>
      </c>
      <c r="K150" s="40">
        <f>G150+I150</f>
        <v>2.34</v>
      </c>
      <c r="L150" s="24"/>
    </row>
    <row r="151" spans="1:12" s="28" customFormat="1" ht="15">
      <c r="A151" s="63"/>
      <c r="B151" s="64"/>
      <c r="C151" s="69"/>
      <c r="D151" s="70"/>
      <c r="E151" s="23">
        <v>2730</v>
      </c>
      <c r="F151" s="33">
        <v>425.59</v>
      </c>
      <c r="G151" s="33">
        <v>419.376</v>
      </c>
      <c r="H151" s="33">
        <v>0</v>
      </c>
      <c r="I151" s="33">
        <v>0</v>
      </c>
      <c r="J151" s="39">
        <f>F151+H151</f>
        <v>425.59</v>
      </c>
      <c r="K151" s="40">
        <f>G151+I151</f>
        <v>419.376</v>
      </c>
      <c r="L151" s="24"/>
    </row>
    <row r="152" spans="1:12" s="28" customFormat="1" ht="15">
      <c r="A152" s="65"/>
      <c r="B152" s="66"/>
      <c r="C152" s="71"/>
      <c r="D152" s="72"/>
      <c r="E152" s="41" t="s">
        <v>16</v>
      </c>
      <c r="F152" s="33">
        <f>F150+F151</f>
        <v>428.19</v>
      </c>
      <c r="G152" s="33">
        <f>G150+G151</f>
        <v>421.71599999999995</v>
      </c>
      <c r="H152" s="33">
        <f>H150+H151</f>
        <v>0</v>
      </c>
      <c r="I152" s="33">
        <f>I150+I151</f>
        <v>0</v>
      </c>
      <c r="J152" s="33">
        <f>J150+J151</f>
        <v>428.19</v>
      </c>
      <c r="K152" s="33">
        <f>K150+K151</f>
        <v>421.71599999999995</v>
      </c>
      <c r="L152" s="50">
        <f>K152/J152*100</f>
        <v>98.48805436838785</v>
      </c>
    </row>
    <row r="153" spans="1:12" s="28" customFormat="1" ht="15">
      <c r="A153" s="61" t="s">
        <v>82</v>
      </c>
      <c r="B153" s="62"/>
      <c r="C153" s="67">
        <v>1050</v>
      </c>
      <c r="D153" s="68"/>
      <c r="E153" s="58" t="s">
        <v>116</v>
      </c>
      <c r="F153" s="59"/>
      <c r="G153" s="59"/>
      <c r="H153" s="59"/>
      <c r="I153" s="59"/>
      <c r="J153" s="59"/>
      <c r="K153" s="60"/>
      <c r="L153" s="24"/>
    </row>
    <row r="154" spans="1:12" s="28" customFormat="1" ht="15">
      <c r="A154" s="63"/>
      <c r="B154" s="64"/>
      <c r="C154" s="69"/>
      <c r="D154" s="70"/>
      <c r="E154" s="23">
        <v>2111</v>
      </c>
      <c r="F154" s="33">
        <v>0</v>
      </c>
      <c r="G154" s="33">
        <v>0</v>
      </c>
      <c r="H154" s="24">
        <v>75.332</v>
      </c>
      <c r="I154" s="24">
        <v>75.332</v>
      </c>
      <c r="J154" s="39">
        <f>F154+H154</f>
        <v>75.332</v>
      </c>
      <c r="K154" s="40">
        <f>G154+I154</f>
        <v>75.332</v>
      </c>
      <c r="L154" s="24"/>
    </row>
    <row r="155" spans="1:12" s="28" customFormat="1" ht="15">
      <c r="A155" s="63"/>
      <c r="B155" s="64"/>
      <c r="C155" s="69"/>
      <c r="D155" s="70"/>
      <c r="E155" s="23">
        <v>2120</v>
      </c>
      <c r="F155" s="33">
        <v>0</v>
      </c>
      <c r="G155" s="33">
        <v>0</v>
      </c>
      <c r="H155" s="24">
        <v>16.549</v>
      </c>
      <c r="I155" s="24">
        <v>16.549</v>
      </c>
      <c r="J155" s="39">
        <f>F155+H155</f>
        <v>16.549</v>
      </c>
      <c r="K155" s="40">
        <f>G155+I155</f>
        <v>16.549</v>
      </c>
      <c r="L155" s="24"/>
    </row>
    <row r="156" spans="1:12" s="28" customFormat="1" ht="15">
      <c r="A156" s="65"/>
      <c r="B156" s="66"/>
      <c r="C156" s="71"/>
      <c r="D156" s="72"/>
      <c r="E156" s="41" t="s">
        <v>16</v>
      </c>
      <c r="F156" s="33">
        <f>F154+F155</f>
        <v>0</v>
      </c>
      <c r="G156" s="33">
        <f>G154+G155</f>
        <v>0</v>
      </c>
      <c r="H156" s="33">
        <f>H154+H155</f>
        <v>91.881</v>
      </c>
      <c r="I156" s="33">
        <f>I154+I155</f>
        <v>91.881</v>
      </c>
      <c r="J156" s="33">
        <f>J154+J155</f>
        <v>91.881</v>
      </c>
      <c r="K156" s="33">
        <f>K154+K155</f>
        <v>91.881</v>
      </c>
      <c r="L156" s="50">
        <f>K156/J156*100</f>
        <v>100</v>
      </c>
    </row>
    <row r="157" spans="1:12" s="28" customFormat="1" ht="45" customHeight="1">
      <c r="A157" s="61" t="s">
        <v>122</v>
      </c>
      <c r="B157" s="62"/>
      <c r="C157" s="61" t="s">
        <v>114</v>
      </c>
      <c r="D157" s="62"/>
      <c r="E157" s="73" t="s">
        <v>123</v>
      </c>
      <c r="F157" s="74"/>
      <c r="G157" s="74"/>
      <c r="H157" s="74"/>
      <c r="I157" s="74"/>
      <c r="J157" s="74"/>
      <c r="K157" s="75"/>
      <c r="L157" s="24"/>
    </row>
    <row r="158" spans="1:12" s="28" customFormat="1" ht="15">
      <c r="A158" s="63"/>
      <c r="B158" s="64"/>
      <c r="C158" s="63"/>
      <c r="D158" s="64"/>
      <c r="E158" s="23">
        <v>3240</v>
      </c>
      <c r="F158" s="33">
        <v>0</v>
      </c>
      <c r="G158" s="33">
        <v>0</v>
      </c>
      <c r="H158" s="33">
        <v>2919.389</v>
      </c>
      <c r="I158" s="33">
        <v>2919.389</v>
      </c>
      <c r="J158" s="39">
        <f>F158+H158</f>
        <v>2919.389</v>
      </c>
      <c r="K158" s="40">
        <f>G158+I158</f>
        <v>2919.389</v>
      </c>
      <c r="L158" s="24"/>
    </row>
    <row r="159" spans="1:12" s="28" customFormat="1" ht="15">
      <c r="A159" s="65"/>
      <c r="B159" s="66"/>
      <c r="C159" s="65"/>
      <c r="D159" s="66"/>
      <c r="E159" s="34" t="s">
        <v>16</v>
      </c>
      <c r="F159" s="40">
        <f aca="true" t="shared" si="21" ref="F159:K159">F158</f>
        <v>0</v>
      </c>
      <c r="G159" s="40">
        <f t="shared" si="21"/>
        <v>0</v>
      </c>
      <c r="H159" s="40">
        <f t="shared" si="21"/>
        <v>2919.389</v>
      </c>
      <c r="I159" s="40">
        <f t="shared" si="21"/>
        <v>2919.389</v>
      </c>
      <c r="J159" s="40">
        <f t="shared" si="21"/>
        <v>2919.389</v>
      </c>
      <c r="K159" s="40">
        <f t="shared" si="21"/>
        <v>2919.389</v>
      </c>
      <c r="L159" s="50">
        <f>K159/J159*100</f>
        <v>100</v>
      </c>
    </row>
    <row r="160" spans="1:11" s="28" customFormat="1" ht="15">
      <c r="A160" s="43"/>
      <c r="B160" s="43"/>
      <c r="C160" s="43"/>
      <c r="D160" s="43"/>
      <c r="E160" s="43"/>
      <c r="F160" s="44"/>
      <c r="G160" s="44"/>
      <c r="H160" s="44"/>
      <c r="I160" s="44"/>
      <c r="J160" s="43"/>
      <c r="K160" s="44"/>
    </row>
    <row r="161" spans="1:11" s="28" customFormat="1" ht="15">
      <c r="A161" s="43"/>
      <c r="B161" s="43"/>
      <c r="C161" s="43"/>
      <c r="D161" s="43"/>
      <c r="E161" s="43"/>
      <c r="F161" s="44"/>
      <c r="G161" s="44"/>
      <c r="H161" s="44"/>
      <c r="I161" s="44"/>
      <c r="J161" s="43"/>
      <c r="K161" s="44"/>
    </row>
    <row r="162" spans="1:9" s="28" customFormat="1" ht="30.75" customHeight="1">
      <c r="A162" s="76" t="s">
        <v>95</v>
      </c>
      <c r="B162" s="76"/>
      <c r="C162" s="76"/>
      <c r="D162" s="76"/>
      <c r="E162" s="76"/>
      <c r="I162" s="28" t="s">
        <v>96</v>
      </c>
    </row>
    <row r="163" s="28" customFormat="1" ht="15">
      <c r="E163" s="27"/>
    </row>
    <row r="164" s="28" customFormat="1" ht="15">
      <c r="B164" s="27"/>
    </row>
    <row r="165" s="28" customFormat="1" ht="15"/>
    <row r="166" s="28" customFormat="1" ht="15">
      <c r="B166" s="27"/>
    </row>
    <row r="167" s="28" customFormat="1" ht="15"/>
    <row r="168" s="28" customFormat="1" ht="15.75">
      <c r="B168" s="45"/>
    </row>
    <row r="169" s="28" customFormat="1" ht="15"/>
    <row r="170" s="28" customFormat="1" ht="15"/>
    <row r="171" s="28" customFormat="1" ht="15"/>
    <row r="172" s="28" customFormat="1" ht="15"/>
    <row r="173" s="28" customFormat="1" ht="15"/>
    <row r="174" s="28" customFormat="1" ht="15"/>
    <row r="175" s="28" customFormat="1" ht="15"/>
    <row r="176" s="28" customFormat="1" ht="15"/>
    <row r="177" s="28" customFormat="1" ht="15"/>
    <row r="178" s="28" customFormat="1" ht="15"/>
    <row r="179" s="28" customFormat="1" ht="15"/>
    <row r="180" s="28" customFormat="1" ht="15"/>
    <row r="181" s="28" customFormat="1" ht="15"/>
    <row r="182" s="28" customFormat="1" ht="15"/>
    <row r="183" s="28" customFormat="1" ht="15"/>
    <row r="184" s="28" customFormat="1" ht="15"/>
    <row r="185" s="28" customFormat="1" ht="15"/>
    <row r="186" s="28" customFormat="1" ht="15"/>
    <row r="187" s="28" customFormat="1" ht="15"/>
    <row r="188" s="28" customFormat="1" ht="15"/>
    <row r="189" s="28" customFormat="1" ht="15"/>
    <row r="190" s="28" customFormat="1" ht="15"/>
    <row r="191" s="28" customFormat="1" ht="15"/>
    <row r="192" s="28" customFormat="1" ht="15"/>
    <row r="193" s="28" customFormat="1" ht="15"/>
    <row r="194" s="28" customFormat="1" ht="15"/>
    <row r="195" s="28" customFormat="1" ht="15"/>
    <row r="196" s="28" customFormat="1" ht="15"/>
    <row r="197" s="28" customFormat="1" ht="15"/>
    <row r="198" s="28" customFormat="1" ht="15"/>
    <row r="199" s="28" customFormat="1" ht="15"/>
    <row r="200" s="28" customFormat="1" ht="15"/>
    <row r="201" s="28" customFormat="1" ht="15"/>
    <row r="202" s="28" customFormat="1" ht="15"/>
    <row r="203" s="28" customFormat="1" ht="15"/>
    <row r="204" s="28" customFormat="1" ht="15"/>
  </sheetData>
  <sheetProtection/>
  <mergeCells count="105">
    <mergeCell ref="C146:D148"/>
    <mergeCell ref="A146:B148"/>
    <mergeCell ref="A149:B152"/>
    <mergeCell ref="C149:D152"/>
    <mergeCell ref="C50:D52"/>
    <mergeCell ref="A53:B55"/>
    <mergeCell ref="C53:D55"/>
    <mergeCell ref="A56:B59"/>
    <mergeCell ref="C56:D59"/>
    <mergeCell ref="A60:B63"/>
    <mergeCell ref="C60:D63"/>
    <mergeCell ref="A64:B67"/>
    <mergeCell ref="C64:D67"/>
    <mergeCell ref="A71:B73"/>
    <mergeCell ref="C71:D73"/>
    <mergeCell ref="C74:D76"/>
    <mergeCell ref="A74:B76"/>
    <mergeCell ref="A77:B79"/>
    <mergeCell ref="C77:D79"/>
    <mergeCell ref="A80:B83"/>
    <mergeCell ref="C80:D83"/>
    <mergeCell ref="A84:B87"/>
    <mergeCell ref="C84:D87"/>
    <mergeCell ref="A121:B123"/>
    <mergeCell ref="E71:K71"/>
    <mergeCell ref="E56:K56"/>
    <mergeCell ref="E60:K60"/>
    <mergeCell ref="E64:K64"/>
    <mergeCell ref="E68:K68"/>
    <mergeCell ref="E74:K74"/>
    <mergeCell ref="E77:K77"/>
    <mergeCell ref="E80:K80"/>
    <mergeCell ref="E84:K84"/>
    <mergeCell ref="A5:K5"/>
    <mergeCell ref="A6:K6"/>
    <mergeCell ref="A7:K7"/>
    <mergeCell ref="A8:K8"/>
    <mergeCell ref="A11:K11"/>
    <mergeCell ref="A9:K9"/>
    <mergeCell ref="A10:K10"/>
    <mergeCell ref="A68:B70"/>
    <mergeCell ref="C68:D70"/>
    <mergeCell ref="A15:B15"/>
    <mergeCell ref="C15:D15"/>
    <mergeCell ref="F13:G13"/>
    <mergeCell ref="H13:I13"/>
    <mergeCell ref="J13:K13"/>
    <mergeCell ref="A13:B14"/>
    <mergeCell ref="C13:D14"/>
    <mergeCell ref="E13:E14"/>
    <mergeCell ref="E34:K34"/>
    <mergeCell ref="E50:K50"/>
    <mergeCell ref="E53:K53"/>
    <mergeCell ref="A16:D33"/>
    <mergeCell ref="A34:B49"/>
    <mergeCell ref="C34:D49"/>
    <mergeCell ref="A50:B52"/>
    <mergeCell ref="A162:E162"/>
    <mergeCell ref="E114:K114"/>
    <mergeCell ref="E118:K118"/>
    <mergeCell ref="E146:K146"/>
    <mergeCell ref="E149:K149"/>
    <mergeCell ref="E124:K124"/>
    <mergeCell ref="E139:K139"/>
    <mergeCell ref="E143:K143"/>
    <mergeCell ref="C114:D117"/>
    <mergeCell ref="A114:B117"/>
    <mergeCell ref="C118:D120"/>
    <mergeCell ref="A118:B120"/>
    <mergeCell ref="C139:D142"/>
    <mergeCell ref="A139:B142"/>
    <mergeCell ref="C124:D138"/>
    <mergeCell ref="A124:B138"/>
    <mergeCell ref="E153:K153"/>
    <mergeCell ref="E157:K157"/>
    <mergeCell ref="A153:B156"/>
    <mergeCell ref="C153:D156"/>
    <mergeCell ref="C157:D159"/>
    <mergeCell ref="A157:B159"/>
    <mergeCell ref="A143:B145"/>
    <mergeCell ref="C143:D145"/>
    <mergeCell ref="L13:L14"/>
    <mergeCell ref="C121:D123"/>
    <mergeCell ref="E121:K121"/>
    <mergeCell ref="A99:B101"/>
    <mergeCell ref="C99:D101"/>
    <mergeCell ref="E99:K99"/>
    <mergeCell ref="A88:B91"/>
    <mergeCell ref="E92:K92"/>
    <mergeCell ref="E95:K95"/>
    <mergeCell ref="E102:K102"/>
    <mergeCell ref="E106:K106"/>
    <mergeCell ref="C95:D98"/>
    <mergeCell ref="A95:B98"/>
    <mergeCell ref="A102:B105"/>
    <mergeCell ref="C102:D105"/>
    <mergeCell ref="E110:K110"/>
    <mergeCell ref="A106:B109"/>
    <mergeCell ref="C106:D109"/>
    <mergeCell ref="A110:B113"/>
    <mergeCell ref="C110:D113"/>
    <mergeCell ref="C88:D91"/>
    <mergeCell ref="A92:B94"/>
    <mergeCell ref="C92:D94"/>
    <mergeCell ref="E88:K88"/>
  </mergeCells>
  <printOptions/>
  <pageMargins left="0.7874015748031497" right="0.5118110236220472" top="0.7480314960629921" bottom="0.5511811023622047" header="0.31496062992125984" footer="0.31496062992125984"/>
  <pageSetup horizontalDpi="600" verticalDpi="600" orientation="landscape" paperSize="9" scale="73" r:id="rId1"/>
  <rowBreaks count="3" manualBreakCount="3">
    <brk id="33" max="255" man="1"/>
    <brk id="67" max="11" man="1"/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34"/>
  <sheetViews>
    <sheetView zoomScalePageLayoutView="0" workbookViewId="0" topLeftCell="B7">
      <selection activeCell="H13" sqref="H13"/>
    </sheetView>
  </sheetViews>
  <sheetFormatPr defaultColWidth="9.140625" defaultRowHeight="15"/>
  <cols>
    <col min="2" max="2" width="13.28125" style="0" customWidth="1"/>
    <col min="4" max="4" width="11.57421875" style="0" customWidth="1"/>
    <col min="5" max="5" width="9.8515625" style="0" customWidth="1"/>
    <col min="6" max="6" width="12.00390625" style="0" customWidth="1"/>
    <col min="8" max="8" width="10.421875" style="0" customWidth="1"/>
    <col min="9" max="9" width="12.00390625" style="0" customWidth="1"/>
    <col min="11" max="11" width="11.140625" style="0" customWidth="1"/>
    <col min="12" max="12" width="12.28125" style="0" customWidth="1"/>
  </cols>
  <sheetData>
    <row r="1" s="3" customFormat="1" ht="15">
      <c r="J1" s="4" t="s">
        <v>0</v>
      </c>
    </row>
    <row r="2" s="3" customFormat="1" ht="15">
      <c r="J2" s="4" t="s">
        <v>1</v>
      </c>
    </row>
    <row r="3" s="3" customFormat="1" ht="15">
      <c r="J3" s="4" t="s">
        <v>2</v>
      </c>
    </row>
    <row r="4" s="3" customFormat="1" ht="15">
      <c r="J4" s="4" t="s">
        <v>3</v>
      </c>
    </row>
    <row r="5" s="3" customFormat="1" ht="15"/>
    <row r="6" spans="5:10" s="3" customFormat="1" ht="15">
      <c r="E6" s="15"/>
      <c r="F6" s="14" t="s">
        <v>29</v>
      </c>
      <c r="G6" s="15"/>
      <c r="H6" s="15"/>
      <c r="I6" s="15"/>
      <c r="J6" s="15"/>
    </row>
    <row r="7" spans="5:10" s="3" customFormat="1" ht="15">
      <c r="E7" s="15"/>
      <c r="F7" s="14" t="s">
        <v>5</v>
      </c>
      <c r="G7" s="15"/>
      <c r="H7" s="15"/>
      <c r="I7" s="15"/>
      <c r="J7" s="15"/>
    </row>
    <row r="8" spans="5:10" s="3" customFormat="1" ht="15">
      <c r="E8" s="15"/>
      <c r="F8" s="14" t="s">
        <v>6</v>
      </c>
      <c r="G8" s="15"/>
      <c r="H8" s="15"/>
      <c r="I8" s="15"/>
      <c r="J8" s="15"/>
    </row>
    <row r="9" spans="5:10" s="3" customFormat="1" ht="15">
      <c r="E9" s="15"/>
      <c r="F9" s="16" t="s">
        <v>7</v>
      </c>
      <c r="G9" s="15"/>
      <c r="H9" s="15"/>
      <c r="I9" s="15"/>
      <c r="J9" s="15"/>
    </row>
    <row r="10" spans="5:10" s="3" customFormat="1" ht="15">
      <c r="E10" s="15"/>
      <c r="F10" s="16" t="s">
        <v>32</v>
      </c>
      <c r="G10" s="15"/>
      <c r="H10" s="15"/>
      <c r="I10" s="15"/>
      <c r="J10" s="15"/>
    </row>
    <row r="11" spans="5:10" s="3" customFormat="1" ht="15">
      <c r="E11" s="15"/>
      <c r="F11" s="16" t="s">
        <v>31</v>
      </c>
      <c r="G11" s="15"/>
      <c r="H11" s="15"/>
      <c r="I11" s="15"/>
      <c r="J11" s="15"/>
    </row>
    <row r="12" spans="5:10" s="3" customFormat="1" ht="15">
      <c r="E12" s="15"/>
      <c r="F12" s="16" t="s">
        <v>33</v>
      </c>
      <c r="G12" s="15"/>
      <c r="H12" s="15"/>
      <c r="I12" s="15"/>
      <c r="J12" s="15"/>
    </row>
    <row r="13" spans="5:10" s="3" customFormat="1" ht="15">
      <c r="E13" s="15"/>
      <c r="F13" s="16" t="s">
        <v>8</v>
      </c>
      <c r="G13" s="15"/>
      <c r="H13" s="15"/>
      <c r="I13" s="15"/>
      <c r="J13" s="15"/>
    </row>
    <row r="14" spans="5:10" s="3" customFormat="1" ht="15">
      <c r="E14" s="15"/>
      <c r="F14" s="15"/>
      <c r="G14" s="15"/>
      <c r="H14" s="15"/>
      <c r="I14" s="15"/>
      <c r="J14" s="15"/>
    </row>
    <row r="15" spans="5:10" s="3" customFormat="1" ht="15">
      <c r="E15" s="15"/>
      <c r="F15" s="16" t="s">
        <v>9</v>
      </c>
      <c r="G15" s="15"/>
      <c r="H15" s="15"/>
      <c r="I15" s="15"/>
      <c r="J15" s="15"/>
    </row>
    <row r="16" spans="5:10" s="3" customFormat="1" ht="15">
      <c r="E16" s="15"/>
      <c r="F16" s="16" t="s">
        <v>10</v>
      </c>
      <c r="G16" s="15"/>
      <c r="H16" s="15"/>
      <c r="I16" s="15"/>
      <c r="J16" s="15"/>
    </row>
    <row r="17" spans="1:12" s="3" customFormat="1" ht="15">
      <c r="A17" s="4"/>
      <c r="L17" s="3" t="s">
        <v>99</v>
      </c>
    </row>
    <row r="18" spans="1:14" s="10" customFormat="1" ht="55.5" customHeight="1">
      <c r="A18" s="17" t="s">
        <v>18</v>
      </c>
      <c r="B18" s="17" t="s">
        <v>19</v>
      </c>
      <c r="C18" s="9" t="s">
        <v>20</v>
      </c>
      <c r="D18" s="9" t="s">
        <v>21</v>
      </c>
      <c r="E18" s="106" t="s">
        <v>30</v>
      </c>
      <c r="F18" s="107"/>
      <c r="G18" s="108"/>
      <c r="H18" s="109" t="s">
        <v>22</v>
      </c>
      <c r="I18" s="110"/>
      <c r="J18" s="111"/>
      <c r="K18" s="112" t="s">
        <v>23</v>
      </c>
      <c r="L18" s="112"/>
      <c r="M18" s="112"/>
      <c r="N18" s="20"/>
    </row>
    <row r="19" spans="1:14" s="3" customFormat="1" ht="32.25" customHeight="1">
      <c r="A19" s="19"/>
      <c r="B19" s="6"/>
      <c r="C19" s="6"/>
      <c r="D19" s="6"/>
      <c r="E19" s="18" t="s">
        <v>14</v>
      </c>
      <c r="F19" s="18" t="s">
        <v>15</v>
      </c>
      <c r="G19" s="6" t="s">
        <v>16</v>
      </c>
      <c r="H19" s="18" t="s">
        <v>14</v>
      </c>
      <c r="I19" s="18" t="s">
        <v>15</v>
      </c>
      <c r="J19" s="6" t="s">
        <v>16</v>
      </c>
      <c r="K19" s="18" t="s">
        <v>14</v>
      </c>
      <c r="L19" s="18" t="s">
        <v>15</v>
      </c>
      <c r="M19" s="6" t="s">
        <v>16</v>
      </c>
      <c r="N19" s="7"/>
    </row>
    <row r="20" spans="1:14" s="3" customFormat="1" ht="15">
      <c r="A20" s="19">
        <v>1</v>
      </c>
      <c r="B20" s="6" t="s">
        <v>24</v>
      </c>
      <c r="C20" s="6"/>
      <c r="D20" s="6"/>
      <c r="E20" s="18"/>
      <c r="F20" s="18"/>
      <c r="G20" s="6"/>
      <c r="H20" s="18"/>
      <c r="I20" s="18"/>
      <c r="J20" s="6"/>
      <c r="K20" s="18"/>
      <c r="L20" s="18"/>
      <c r="M20" s="6"/>
      <c r="N20" s="7"/>
    </row>
    <row r="21" spans="1:14" s="3" customFormat="1" ht="15">
      <c r="A21" s="19"/>
      <c r="B21" s="6" t="s">
        <v>25</v>
      </c>
      <c r="C21" s="6"/>
      <c r="D21" s="6"/>
      <c r="E21" s="18"/>
      <c r="F21" s="18"/>
      <c r="G21" s="6"/>
      <c r="H21" s="18"/>
      <c r="I21" s="18"/>
      <c r="J21" s="6"/>
      <c r="K21" s="18"/>
      <c r="L21" s="18"/>
      <c r="M21" s="6"/>
      <c r="N21" s="7"/>
    </row>
    <row r="22" spans="1:14" s="3" customFormat="1" ht="15">
      <c r="A22" s="19"/>
      <c r="B22" s="6" t="s">
        <v>17</v>
      </c>
      <c r="C22" s="6"/>
      <c r="D22" s="6"/>
      <c r="E22" s="18"/>
      <c r="F22" s="18"/>
      <c r="G22" s="6"/>
      <c r="H22" s="18"/>
      <c r="I22" s="18"/>
      <c r="J22" s="6"/>
      <c r="K22" s="18"/>
      <c r="L22" s="18"/>
      <c r="M22" s="6"/>
      <c r="N22" s="7"/>
    </row>
    <row r="23" spans="1:14" s="3" customFormat="1" ht="15">
      <c r="A23" s="19">
        <v>2</v>
      </c>
      <c r="B23" s="6" t="s">
        <v>26</v>
      </c>
      <c r="C23" s="6"/>
      <c r="D23" s="6"/>
      <c r="E23" s="18"/>
      <c r="F23" s="18"/>
      <c r="G23" s="6"/>
      <c r="H23" s="18"/>
      <c r="I23" s="18"/>
      <c r="J23" s="6"/>
      <c r="K23" s="18"/>
      <c r="L23" s="18"/>
      <c r="M23" s="6"/>
      <c r="N23" s="7"/>
    </row>
    <row r="24" spans="1:14" s="3" customFormat="1" ht="16.5" customHeight="1">
      <c r="A24" s="19"/>
      <c r="B24" s="6" t="s">
        <v>25</v>
      </c>
      <c r="C24" s="6"/>
      <c r="D24" s="6"/>
      <c r="E24" s="18"/>
      <c r="F24" s="18"/>
      <c r="G24" s="6"/>
      <c r="H24" s="18"/>
      <c r="I24" s="18"/>
      <c r="J24" s="6"/>
      <c r="K24" s="18"/>
      <c r="L24" s="18"/>
      <c r="M24" s="6"/>
      <c r="N24" s="7"/>
    </row>
    <row r="25" spans="1:14" s="3" customFormat="1" ht="16.5" customHeight="1">
      <c r="A25" s="19"/>
      <c r="B25" s="6" t="s">
        <v>17</v>
      </c>
      <c r="C25" s="6"/>
      <c r="D25" s="6"/>
      <c r="E25" s="18"/>
      <c r="F25" s="18"/>
      <c r="G25" s="6"/>
      <c r="H25" s="18"/>
      <c r="I25" s="18"/>
      <c r="J25" s="6"/>
      <c r="K25" s="18"/>
      <c r="L25" s="18"/>
      <c r="M25" s="6"/>
      <c r="N25" s="7"/>
    </row>
    <row r="26" spans="1:14" s="3" customFormat="1" ht="16.5" customHeight="1">
      <c r="A26" s="19">
        <v>3</v>
      </c>
      <c r="B26" s="6" t="s">
        <v>27</v>
      </c>
      <c r="C26" s="6"/>
      <c r="D26" s="6"/>
      <c r="E26" s="18"/>
      <c r="F26" s="18"/>
      <c r="G26" s="6"/>
      <c r="H26" s="18"/>
      <c r="I26" s="18"/>
      <c r="J26" s="6"/>
      <c r="K26" s="18"/>
      <c r="L26" s="18"/>
      <c r="M26" s="6"/>
      <c r="N26" s="7"/>
    </row>
    <row r="27" spans="1:14" s="3" customFormat="1" ht="16.5" customHeight="1">
      <c r="A27" s="19"/>
      <c r="B27" s="6" t="s">
        <v>25</v>
      </c>
      <c r="C27" s="6"/>
      <c r="D27" s="6"/>
      <c r="E27" s="18"/>
      <c r="F27" s="18"/>
      <c r="G27" s="6"/>
      <c r="H27" s="18"/>
      <c r="I27" s="18"/>
      <c r="J27" s="6"/>
      <c r="K27" s="18"/>
      <c r="L27" s="18"/>
      <c r="M27" s="6"/>
      <c r="N27" s="7"/>
    </row>
    <row r="28" spans="1:14" s="3" customFormat="1" ht="16.5" customHeight="1">
      <c r="A28" s="19"/>
      <c r="B28" s="6" t="s">
        <v>17</v>
      </c>
      <c r="C28" s="6"/>
      <c r="D28" s="6"/>
      <c r="E28" s="18"/>
      <c r="F28" s="18"/>
      <c r="G28" s="6"/>
      <c r="H28" s="18"/>
      <c r="I28" s="18"/>
      <c r="J28" s="6"/>
      <c r="K28" s="18"/>
      <c r="L28" s="18"/>
      <c r="M28" s="6"/>
      <c r="N28" s="7"/>
    </row>
    <row r="29" spans="1:14" s="3" customFormat="1" ht="16.5" customHeight="1">
      <c r="A29" s="19">
        <v>4</v>
      </c>
      <c r="B29" s="6" t="s">
        <v>28</v>
      </c>
      <c r="C29" s="6"/>
      <c r="D29" s="6"/>
      <c r="E29" s="18"/>
      <c r="F29" s="18"/>
      <c r="G29" s="6"/>
      <c r="H29" s="18"/>
      <c r="I29" s="18"/>
      <c r="J29" s="6"/>
      <c r="K29" s="18"/>
      <c r="L29" s="18"/>
      <c r="M29" s="6"/>
      <c r="N29" s="7"/>
    </row>
    <row r="30" spans="1:14" s="3" customFormat="1" ht="16.5" customHeight="1">
      <c r="A30" s="19"/>
      <c r="B30" s="6" t="s">
        <v>25</v>
      </c>
      <c r="C30" s="6"/>
      <c r="D30" s="6"/>
      <c r="E30" s="18"/>
      <c r="F30" s="18"/>
      <c r="G30" s="6"/>
      <c r="H30" s="18"/>
      <c r="I30" s="18"/>
      <c r="J30" s="6"/>
      <c r="K30" s="18"/>
      <c r="L30" s="18"/>
      <c r="M30" s="6"/>
      <c r="N30" s="7"/>
    </row>
    <row r="31" spans="1:14" s="3" customFormat="1" ht="16.5" customHeight="1">
      <c r="A31" s="19"/>
      <c r="B31" s="6" t="s">
        <v>17</v>
      </c>
      <c r="C31" s="6"/>
      <c r="D31" s="6"/>
      <c r="E31" s="18"/>
      <c r="F31" s="18"/>
      <c r="G31" s="6"/>
      <c r="H31" s="18"/>
      <c r="I31" s="18"/>
      <c r="J31" s="6"/>
      <c r="K31" s="18"/>
      <c r="L31" s="18"/>
      <c r="M31" s="6"/>
      <c r="N31" s="7"/>
    </row>
    <row r="32" spans="1:14" s="3" customFormat="1" ht="16.5" customHeight="1">
      <c r="A32" s="12"/>
      <c r="B32" s="7"/>
      <c r="C32" s="7"/>
      <c r="D32" s="7"/>
      <c r="E32" s="13"/>
      <c r="F32" s="13"/>
      <c r="G32" s="7"/>
      <c r="H32" s="13"/>
      <c r="I32" s="13"/>
      <c r="J32" s="7"/>
      <c r="K32" s="13"/>
      <c r="L32" s="13"/>
      <c r="M32" s="7"/>
      <c r="N32" s="7"/>
    </row>
    <row r="33" ht="15">
      <c r="A33" s="1" t="s">
        <v>34</v>
      </c>
    </row>
    <row r="34" ht="15">
      <c r="A34" s="1" t="s">
        <v>35</v>
      </c>
    </row>
  </sheetData>
  <sheetProtection/>
  <mergeCells count="3">
    <mergeCell ref="E18:G18"/>
    <mergeCell ref="H18:J18"/>
    <mergeCell ref="K18:M18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7"/>
  <sheetViews>
    <sheetView view="pageBreakPreview" zoomScale="70" zoomScaleSheetLayoutView="70" zoomScalePageLayoutView="0" workbookViewId="0" topLeftCell="A1">
      <selection activeCell="D6" sqref="D6"/>
    </sheetView>
  </sheetViews>
  <sheetFormatPr defaultColWidth="9.140625" defaultRowHeight="15"/>
  <cols>
    <col min="1" max="1" width="16.7109375" style="0" customWidth="1"/>
    <col min="2" max="2" width="16.8515625" style="0" customWidth="1"/>
    <col min="3" max="3" width="15.00390625" style="0" customWidth="1"/>
    <col min="4" max="4" width="19.421875" style="0" customWidth="1"/>
    <col min="5" max="5" width="10.421875" style="0" customWidth="1"/>
    <col min="6" max="6" width="11.421875" style="0" customWidth="1"/>
    <col min="8" max="8" width="10.8515625" style="0" customWidth="1"/>
    <col min="9" max="9" width="12.140625" style="0" customWidth="1"/>
  </cols>
  <sheetData>
    <row r="1" s="3" customFormat="1" ht="15"/>
    <row r="2" s="3" customFormat="1" ht="15">
      <c r="A2" s="4"/>
    </row>
    <row r="3" s="3" customFormat="1" ht="15">
      <c r="H3" s="4" t="s">
        <v>0</v>
      </c>
    </row>
    <row r="4" s="3" customFormat="1" ht="15">
      <c r="H4" s="4" t="s">
        <v>1</v>
      </c>
    </row>
    <row r="5" s="3" customFormat="1" ht="15">
      <c r="H5" s="4" t="s">
        <v>2</v>
      </c>
    </row>
    <row r="6" s="3" customFormat="1" ht="15">
      <c r="H6" s="4" t="s">
        <v>3</v>
      </c>
    </row>
    <row r="7" s="3" customFormat="1" ht="15"/>
    <row r="8" s="3" customFormat="1" ht="15">
      <c r="A8" s="4" t="s">
        <v>4</v>
      </c>
    </row>
    <row r="9" s="3" customFormat="1" ht="15"/>
    <row r="10" spans="3:6" s="3" customFormat="1" ht="15">
      <c r="C10" s="114" t="s">
        <v>51</v>
      </c>
      <c r="D10" s="114"/>
      <c r="E10" s="114"/>
      <c r="F10" s="114"/>
    </row>
    <row r="11" spans="3:6" s="3" customFormat="1" ht="15">
      <c r="C11" s="114" t="s">
        <v>50</v>
      </c>
      <c r="D11" s="114"/>
      <c r="E11" s="114"/>
      <c r="F11" s="114"/>
    </row>
    <row r="12" spans="3:6" s="3" customFormat="1" ht="15">
      <c r="C12" s="114" t="s">
        <v>49</v>
      </c>
      <c r="D12" s="114"/>
      <c r="E12" s="114"/>
      <c r="F12" s="114"/>
    </row>
    <row r="13" spans="3:6" s="3" customFormat="1" ht="15">
      <c r="C13" s="114" t="s">
        <v>48</v>
      </c>
      <c r="D13" s="114"/>
      <c r="E13" s="114"/>
      <c r="F13" s="114"/>
    </row>
    <row r="14" s="3" customFormat="1" ht="15">
      <c r="C14" s="4" t="s">
        <v>7</v>
      </c>
    </row>
    <row r="15" s="3" customFormat="1" ht="6" customHeight="1"/>
    <row r="16" s="3" customFormat="1" ht="15">
      <c r="C16" s="4" t="s">
        <v>39</v>
      </c>
    </row>
    <row r="17" s="3" customFormat="1" ht="15">
      <c r="C17" s="4" t="s">
        <v>38</v>
      </c>
    </row>
    <row r="18" spans="3:7" s="3" customFormat="1" ht="15">
      <c r="C18" s="117" t="s">
        <v>40</v>
      </c>
      <c r="D18" s="117"/>
      <c r="E18" s="117"/>
      <c r="F18" s="117"/>
      <c r="G18" s="16"/>
    </row>
    <row r="19" s="3" customFormat="1" ht="15"/>
    <row r="20" s="3" customFormat="1" ht="15">
      <c r="A20" s="4" t="s">
        <v>4</v>
      </c>
    </row>
    <row r="21" spans="1:10" s="10" customFormat="1" ht="94.5" customHeight="1">
      <c r="A21" s="115" t="s">
        <v>41</v>
      </c>
      <c r="B21" s="115" t="s">
        <v>42</v>
      </c>
      <c r="C21" s="115" t="s">
        <v>43</v>
      </c>
      <c r="D21" s="115" t="s">
        <v>13</v>
      </c>
      <c r="E21" s="113" t="s">
        <v>44</v>
      </c>
      <c r="F21" s="113"/>
      <c r="G21" s="113"/>
      <c r="H21" s="113" t="s">
        <v>22</v>
      </c>
      <c r="I21" s="113"/>
      <c r="J21" s="113"/>
    </row>
    <row r="22" spans="1:10" s="2" customFormat="1" ht="30">
      <c r="A22" s="116"/>
      <c r="B22" s="116"/>
      <c r="C22" s="116"/>
      <c r="D22" s="116"/>
      <c r="E22" s="9" t="s">
        <v>45</v>
      </c>
      <c r="F22" s="9" t="s">
        <v>46</v>
      </c>
      <c r="G22" s="9" t="s">
        <v>47</v>
      </c>
      <c r="H22" s="9" t="s">
        <v>45</v>
      </c>
      <c r="I22" s="9" t="s">
        <v>46</v>
      </c>
      <c r="J22" s="9" t="s">
        <v>47</v>
      </c>
    </row>
    <row r="23" spans="1:10" s="2" customFormat="1" ht="15">
      <c r="A23" s="21">
        <v>1</v>
      </c>
      <c r="B23" s="22">
        <v>2</v>
      </c>
      <c r="C23" s="22">
        <v>3</v>
      </c>
      <c r="D23" s="22">
        <v>4</v>
      </c>
      <c r="E23" s="22">
        <v>5</v>
      </c>
      <c r="F23" s="22">
        <v>6</v>
      </c>
      <c r="G23" s="22">
        <v>7</v>
      </c>
      <c r="H23" s="22">
        <v>8</v>
      </c>
      <c r="I23" s="22">
        <v>9</v>
      </c>
      <c r="J23" s="22">
        <v>10</v>
      </c>
    </row>
    <row r="24" spans="1:10" s="8" customFormat="1" ht="15">
      <c r="A24" s="11"/>
      <c r="B24" s="5"/>
      <c r="C24" s="5"/>
      <c r="D24" s="5"/>
      <c r="E24" s="5"/>
      <c r="F24" s="5"/>
      <c r="G24" s="5"/>
      <c r="H24" s="5"/>
      <c r="I24" s="5"/>
      <c r="J24" s="5"/>
    </row>
    <row r="25" ht="15">
      <c r="A25" s="1" t="s">
        <v>36</v>
      </c>
    </row>
    <row r="27" ht="15">
      <c r="A27" s="1" t="s">
        <v>37</v>
      </c>
    </row>
  </sheetData>
  <sheetProtection/>
  <mergeCells count="11">
    <mergeCell ref="A21:A22"/>
    <mergeCell ref="B21:B22"/>
    <mergeCell ref="C21:C22"/>
    <mergeCell ref="D21:D22"/>
    <mergeCell ref="C18:F18"/>
    <mergeCell ref="H21:J21"/>
    <mergeCell ref="E21:G21"/>
    <mergeCell ref="C12:F12"/>
    <mergeCell ref="C11:F11"/>
    <mergeCell ref="C10:F10"/>
    <mergeCell ref="C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2020-03-12T14:20:48Z</dcterms:modified>
  <cp:category/>
  <cp:version/>
  <cp:contentType/>
  <cp:contentStatus/>
</cp:coreProperties>
</file>