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435" activeTab="4"/>
  </bookViews>
  <sheets>
    <sheet name="Додаток 1 (2020)" sheetId="1" r:id="rId1"/>
    <sheet name="Додатк 2 (2020)" sheetId="2" r:id="rId2"/>
    <sheet name="Додатк 2.1 (2020)" sheetId="3" r:id="rId3"/>
    <sheet name="Додатк 3 (2020)" sheetId="4" r:id="rId4"/>
    <sheet name="Додаток 4 (2020)" sheetId="5" r:id="rId5"/>
  </sheets>
  <definedNames/>
  <calcPr fullCalcOnLoad="1"/>
</workbook>
</file>

<file path=xl/sharedStrings.xml><?xml version="1.0" encoding="utf-8"?>
<sst xmlns="http://schemas.openxmlformats.org/spreadsheetml/2006/main" count="247" uniqueCount="105">
  <si>
    <t>(найменування головного розпорядника коштів державного бюджету)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</si>
  <si>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 </t>
  </si>
  <si>
    <t>Код функціональної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</si>
  <si>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</si>
  <si>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Видатки всього за головним розпорядником коштів державного бюджету:
в т. ч. </t>
  </si>
  <si>
    <t>(тис. грн.)</t>
  </si>
  <si>
    <t>в т. ч. за бюджетними програмами</t>
  </si>
  <si>
    <t>загальний фонд</t>
  </si>
  <si>
    <t>(підпис)</t>
  </si>
  <si>
    <t>(ініціали і прізвище) </t>
  </si>
  <si>
    <t>Виконано за звітний період </t>
  </si>
  <si>
    <t>Затверджено на звітний період </t>
  </si>
  <si>
    <t>спеціальний фонд</t>
  </si>
  <si>
    <t>разом </t>
  </si>
  <si>
    <t>Код програмної класифікації видатків та кредитування бюджету </t>
  </si>
  <si>
    <t>Всього</t>
  </si>
  <si>
    <t>Назва інвестиційної програми (проекту) </t>
  </si>
  <si>
    <t xml:space="preserve">    Загальний фонд</t>
  </si>
  <si>
    <t>Спеціальний фонд</t>
  </si>
  <si>
    <t>Разом</t>
  </si>
  <si>
    <t>Код державної цільової програми </t>
  </si>
  <si>
    <t>Назва державної цільової програми</t>
  </si>
  <si>
    <t xml:space="preserve">               (тис. грн.)</t>
  </si>
  <si>
    <t>ЗАТВЕРДЖЕНО</t>
  </si>
  <si>
    <t>Наказ Міністерства фінансів України</t>
  </si>
  <si>
    <t>від 01.12.2010 №1489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</si>
  <si>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</si>
  <si>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</si>
  <si>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</si>
  <si>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</si>
  <si>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</si>
  <si>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</si>
  <si>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</si>
  <si>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</si>
  <si>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</si>
  <si>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разом</t>
  </si>
  <si>
    <t>од.</t>
  </si>
  <si>
    <t>Одини-ця виміру</t>
  </si>
  <si>
    <t>Штатний розпис</t>
  </si>
  <si>
    <t>Журнал реєстрації</t>
  </si>
  <si>
    <t>Розрахунок</t>
  </si>
  <si>
    <t>-</t>
  </si>
  <si>
    <t xml:space="preserve">                                              ЗАТВЕРДЖЕНО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</si>
  <si>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видатків на реалізацію інвестиційних програм (проектів),                                                                                                                                                                                                                                                                               які виконуються в межах бюджетної програми</t>
  </si>
  <si>
    <t xml:space="preserve">                                 ЗАТВЕРДЖЕНО</t>
  </si>
  <si>
    <t>Інформація</t>
  </si>
  <si>
    <t>про виконання видатків на реалізацію дерджавних цільових програм,</t>
  </si>
  <si>
    <t>які виконуються в межах бюджетної програми</t>
  </si>
  <si>
    <t>тис.грн.</t>
  </si>
  <si>
    <t>%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</si>
  <si>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</si>
  <si>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</si>
  <si>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</si>
  <si>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</si>
  <si>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</si>
  <si>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</si>
  <si>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внесених до заходів розвитку</t>
  </si>
  <si>
    <t xml:space="preserve">Інформація  </t>
  </si>
  <si>
    <t>про бюджет за бюджетними програмами
з деталізацією за кодами економічної класифікації видатків бюджету                                                                                                                                                                                                                                                                                                                                                                                    або класифікації кредитування бюджету</t>
  </si>
  <si>
    <t>0160</t>
  </si>
  <si>
    <t xml:space="preserve">(код програмної класифікації та кредитування бюджету)                                                                             </t>
  </si>
  <si>
    <t>(назва бюджетної програми)</t>
  </si>
  <si>
    <t xml:space="preserve">Керівництво і управління у відповідній сфері у містах (місті Києві), селищах, селах, об'єднаних територіальних громадах </t>
  </si>
  <si>
    <t xml:space="preserve"> Затрат показник</t>
  </si>
  <si>
    <t>Продукту показник</t>
  </si>
  <si>
    <t xml:space="preserve">Ефективності показник </t>
  </si>
  <si>
    <t xml:space="preserve">Якості показник </t>
  </si>
  <si>
    <t>шт</t>
  </si>
  <si>
    <t xml:space="preserve">витрати на утримання однієї штатної одиниці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</si>
  <si>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</si>
  <si>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</si>
  <si>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Придбання обладнання і предметів довгострокового користування</t>
  </si>
  <si>
    <t>0133</t>
  </si>
  <si>
    <t xml:space="preserve">кількість  отриманих листів, звернень, заяв,скарг,інформаційних запитів </t>
  </si>
  <si>
    <t>кількість підготовленних листів, відповідей,проектів рішень</t>
  </si>
  <si>
    <t xml:space="preserve">кількість  опрацьованих листів, звернень, заяв,скарг на одного працівника </t>
  </si>
  <si>
    <t>частка опрацьованих листів, звернень, заяв, скарг у їх загальній кількості</t>
  </si>
  <si>
    <t>Видатки спеціального фонду</t>
  </si>
  <si>
    <t>EST006 Меморандум про взаєморозуміння щодо надання технічної допомоги</t>
  </si>
  <si>
    <t xml:space="preserve">Німецьке товариство міжнародного співробітництва (GIZ) Гмбх </t>
  </si>
  <si>
    <t xml:space="preserve">кількість заходів </t>
  </si>
  <si>
    <t>один</t>
  </si>
  <si>
    <t>використання отриманного обладнання та програмного забезпечення у процесі надання послуг цільовим групам населення та кількість осіб, які отримають доступ до якісних послуг</t>
  </si>
  <si>
    <t xml:space="preserve">Проект "Зміцнення громадської довіри" (UCBI II), що реалізується Кімонікс Інтернешнл Інк. за підтримки USAID </t>
  </si>
  <si>
    <t>рівень забезпечення</t>
  </si>
  <si>
    <t>за 2020 рік</t>
  </si>
  <si>
    <t>Управління адміністративних послуг військово-цивільної адміністрації міста Лисичанськ Луганської області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</si>
  <si>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</si>
  <si>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</si>
  <si>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</si>
  <si>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</si>
  <si>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 xml:space="preserve"> 
план на 2020 рік 
з урахуванням внесених змін 
</t>
  </si>
  <si>
    <t>касове виконання за 2020 рік</t>
  </si>
  <si>
    <t>Начальник відділу бухгалтерського обліку та звітності -              головний бухгалтер</t>
  </si>
  <si>
    <t>посадові особи</t>
  </si>
  <si>
    <t>інший персонал</t>
  </si>
  <si>
    <t xml:space="preserve">Звіт про розпорядження майном/акт-передачі від 20.02.2020 №KRA-023-D-010 </t>
  </si>
  <si>
    <t xml:space="preserve">додаток №1 про передачу товарно-матеріальних цінностей від 01.06.2020 </t>
  </si>
  <si>
    <t>додаток №1 про передачу товарно-матеріальних цінностей від 30.06.2020</t>
  </si>
  <si>
    <t xml:space="preserve">Проект "Демократичне врядування у Східній Україні" є зміцнення звязку та довіри між громадянами та органами влади у Східній Україні, що реалізується Кімонікс Інтернешнл Інк. за підтримки USAID  </t>
  </si>
  <si>
    <t>Проект"Реформа управління на сході України II", що реалізується Німецьким товариством міжнародного співробітництва (GIZ) Гмбх</t>
  </si>
  <si>
    <t>Олена ЗЕЛЕНСЬКА</t>
  </si>
  <si>
    <t>Начальник відділу бухгалтерського обліку та звітності-головний бухгалтер</t>
  </si>
  <si>
    <t>Кількість фактично штатних одиниць:</t>
  </si>
  <si>
    <t>Начальник відділу бухгалтерського обліку та звітності -                                                  головний бухгалтер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</si>
</sst>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0.000"/>
    <numFmt numFmtId="190" formatCode="_-* #,##0.000_р_._-;\-* #,##0.000_р_._-;_-* &quot;-&quot;??_р_.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00"/>
    <numFmt numFmtId="198" formatCode="0.0000"/>
  </numFmts>
  <fonts count="6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92B2C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vertic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88" fontId="4" fillId="0" borderId="12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187" fontId="18" fillId="0" borderId="11" xfId="0" applyNumberFormat="1" applyFont="1" applyBorder="1" applyAlignment="1">
      <alignment horizontal="center" vertical="center"/>
    </xf>
    <xf numFmtId="187" fontId="18" fillId="0" borderId="11" xfId="0" applyNumberFormat="1" applyFont="1" applyBorder="1" applyAlignment="1">
      <alignment vertical="center"/>
    </xf>
    <xf numFmtId="188" fontId="18" fillId="0" borderId="11" xfId="0" applyNumberFormat="1" applyFont="1" applyBorder="1" applyAlignment="1">
      <alignment horizontal="center"/>
    </xf>
    <xf numFmtId="187" fontId="18" fillId="0" borderId="11" xfId="0" applyNumberFormat="1" applyFont="1" applyBorder="1" applyAlignment="1">
      <alignment horizontal="center"/>
    </xf>
    <xf numFmtId="187" fontId="18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188" fontId="14" fillId="0" borderId="14" xfId="0" applyNumberFormat="1" applyFont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4" fillId="0" borderId="14" xfId="0" applyFont="1" applyBorder="1" applyAlignment="1" quotePrefix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89" fontId="7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89" fontId="14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88" fontId="7" fillId="0" borderId="14" xfId="0" applyNumberFormat="1" applyFont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2" fillId="0" borderId="12" xfId="0" applyFont="1" applyBorder="1" applyAlignment="1" applyProtection="1">
      <alignment horizontal="center" wrapText="1"/>
      <protection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zoomScalePageLayoutView="0" workbookViewId="0" topLeftCell="A39">
      <selection activeCell="I41" sqref="I41:I43"/>
    </sheetView>
  </sheetViews>
  <sheetFormatPr defaultColWidth="9.00390625" defaultRowHeight="12.75"/>
  <cols>
    <col min="1" max="1" width="24.875" style="0" customWidth="1"/>
    <col min="2" max="2" width="14.25390625" style="0" customWidth="1"/>
    <col min="3" max="3" width="45.625" style="0" customWidth="1"/>
    <col min="4" max="4" width="15.25390625" style="0" customWidth="1"/>
    <col min="5" max="6" width="15.875" style="0" customWidth="1"/>
    <col min="7" max="7" width="12.875" style="0" customWidth="1"/>
    <col min="8" max="8" width="15.25390625" style="0" customWidth="1"/>
    <col min="9" max="9" width="17.25390625" style="0" customWidth="1"/>
  </cols>
  <sheetData>
    <row r="1" spans="1:9" ht="20.25" customHeight="1">
      <c r="A1" s="5"/>
      <c r="B1" s="5"/>
      <c r="C1" s="5"/>
      <c r="D1" s="5"/>
      <c r="E1" s="5"/>
      <c r="F1" s="5"/>
      <c r="G1" s="16"/>
      <c r="H1" s="15"/>
      <c r="I1" s="15" t="s">
        <v>23</v>
      </c>
    </row>
    <row r="2" spans="1:9" ht="14.25" customHeight="1">
      <c r="A2" s="5"/>
      <c r="B2" s="5"/>
      <c r="C2" s="5"/>
      <c r="D2" s="5"/>
      <c r="E2" s="5"/>
      <c r="F2" s="5"/>
      <c r="G2" s="16"/>
      <c r="H2" s="15"/>
      <c r="I2" s="15" t="s">
        <v>24</v>
      </c>
    </row>
    <row r="3" spans="1:9" ht="18" customHeight="1">
      <c r="A3" s="5"/>
      <c r="B3" s="5"/>
      <c r="C3" s="5"/>
      <c r="D3" s="5"/>
      <c r="E3" s="5"/>
      <c r="F3" s="5"/>
      <c r="G3" s="16"/>
      <c r="H3" s="15"/>
      <c r="I3" s="15" t="s">
        <v>25</v>
      </c>
    </row>
    <row r="4" spans="1:9" ht="10.5" customHeight="1">
      <c r="A4" s="5"/>
      <c r="B4" s="5"/>
      <c r="C4" s="5"/>
      <c r="D4" s="5"/>
      <c r="E4" s="5"/>
      <c r="F4" s="5"/>
      <c r="G4" s="16"/>
      <c r="H4" s="16"/>
      <c r="I4" s="16"/>
    </row>
    <row r="5" spans="1:9" ht="18" customHeight="1">
      <c r="A5" s="88" t="s">
        <v>57</v>
      </c>
      <c r="B5" s="88"/>
      <c r="C5" s="88"/>
      <c r="D5" s="88"/>
      <c r="E5" s="88"/>
      <c r="F5" s="88"/>
      <c r="G5" s="88"/>
      <c r="H5" s="88"/>
      <c r="I5" s="88"/>
    </row>
    <row r="6" spans="1:13" ht="60" customHeight="1">
      <c r="A6" s="88" t="s">
        <v>58</v>
      </c>
      <c r="B6" s="88"/>
      <c r="C6" s="88"/>
      <c r="D6" s="88"/>
      <c r="E6" s="88"/>
      <c r="F6" s="88"/>
      <c r="G6" s="88"/>
      <c r="H6" s="88"/>
      <c r="I6" s="88"/>
      <c r="J6" s="1"/>
      <c r="K6" s="1"/>
      <c r="L6" s="1"/>
      <c r="M6" s="1"/>
    </row>
    <row r="7" spans="1:9" ht="24.75" customHeight="1">
      <c r="A7" s="91" t="s">
        <v>86</v>
      </c>
      <c r="B7" s="91"/>
      <c r="C7" s="91"/>
      <c r="D7" s="91"/>
      <c r="E7" s="91"/>
      <c r="F7" s="91"/>
      <c r="G7" s="91"/>
      <c r="H7" s="91"/>
      <c r="I7" s="91"/>
    </row>
    <row r="8" spans="1:9" ht="12.75">
      <c r="A8" s="92" t="s">
        <v>0</v>
      </c>
      <c r="B8" s="92"/>
      <c r="C8" s="92"/>
      <c r="D8" s="92"/>
      <c r="E8" s="92"/>
      <c r="F8" s="92"/>
      <c r="G8" s="92"/>
      <c r="H8" s="92"/>
      <c r="I8" s="92"/>
    </row>
    <row r="9" spans="1:9" ht="18.75">
      <c r="A9" s="93" t="s">
        <v>85</v>
      </c>
      <c r="B9" s="93"/>
      <c r="C9" s="93"/>
      <c r="D9" s="93"/>
      <c r="E9" s="93"/>
      <c r="F9" s="93"/>
      <c r="G9" s="93"/>
      <c r="H9" s="93"/>
      <c r="I9" s="93"/>
    </row>
    <row r="10" spans="1:9" ht="21" customHeight="1">
      <c r="A10" s="6"/>
      <c r="B10" s="6"/>
      <c r="C10" s="6"/>
      <c r="D10" s="6"/>
      <c r="E10" s="6"/>
      <c r="F10" s="6"/>
      <c r="G10" s="5"/>
      <c r="H10" s="5"/>
      <c r="I10" s="31" t="s">
        <v>5</v>
      </c>
    </row>
    <row r="11" spans="1:9" s="51" customFormat="1" ht="30.75" customHeight="1">
      <c r="A11" s="90" t="s">
        <v>1</v>
      </c>
      <c r="B11" s="90" t="s">
        <v>2</v>
      </c>
      <c r="C11" s="90" t="s">
        <v>3</v>
      </c>
      <c r="D11" s="90" t="s">
        <v>17</v>
      </c>
      <c r="E11" s="89"/>
      <c r="F11" s="90" t="s">
        <v>18</v>
      </c>
      <c r="G11" s="89"/>
      <c r="H11" s="89" t="s">
        <v>19</v>
      </c>
      <c r="I11" s="89"/>
    </row>
    <row r="12" spans="1:9" s="50" customFormat="1" ht="96" customHeight="1">
      <c r="A12" s="89"/>
      <c r="B12" s="89"/>
      <c r="C12" s="89"/>
      <c r="D12" s="33" t="s">
        <v>91</v>
      </c>
      <c r="E12" s="33" t="s">
        <v>92</v>
      </c>
      <c r="F12" s="33" t="s">
        <v>91</v>
      </c>
      <c r="G12" s="33" t="s">
        <v>92</v>
      </c>
      <c r="H12" s="33" t="s">
        <v>91</v>
      </c>
      <c r="I12" s="33" t="s">
        <v>92</v>
      </c>
    </row>
    <row r="13" spans="1:9" ht="21" customHeight="1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17" customFormat="1" ht="35.25" customHeight="1">
      <c r="A14" s="94" t="s">
        <v>4</v>
      </c>
      <c r="B14" s="95"/>
      <c r="C14" s="95"/>
      <c r="D14" s="46">
        <f>D15+D16+D17+D18+D19+D20+D21+D22+D23+D24</f>
        <v>5779.99</v>
      </c>
      <c r="E14" s="46">
        <f>E15+E16+E17+E18+E19+E20+E21+E22+E23+E24</f>
        <v>5759.866</v>
      </c>
      <c r="F14" s="46">
        <f>F15+F16+F17+F18+F19+F24</f>
        <v>1067.639</v>
      </c>
      <c r="G14" s="46">
        <f>G15+G16+G17+G18+G19+G24</f>
        <v>1067.639</v>
      </c>
      <c r="H14" s="46">
        <f>H15+H16+H17+H18+H19+H20+H21+H22+H23+H24</f>
        <v>6847.629</v>
      </c>
      <c r="I14" s="46">
        <f>I15+I16+I17+I18+I19+I20+I21+I22+I23+I24</f>
        <v>6827.505</v>
      </c>
    </row>
    <row r="15" spans="1:9" s="17" customFormat="1" ht="23.25" customHeight="1">
      <c r="A15" s="35">
        <v>2110</v>
      </c>
      <c r="B15" s="42"/>
      <c r="C15" s="42" t="s">
        <v>53</v>
      </c>
      <c r="D15" s="47">
        <f>D29</f>
        <v>4151.299</v>
      </c>
      <c r="E15" s="47">
        <f>E29+E41</f>
        <v>4308.019</v>
      </c>
      <c r="F15" s="47"/>
      <c r="G15" s="47"/>
      <c r="H15" s="48">
        <f aca="true" t="shared" si="0" ref="H15:I26">D15+F15</f>
        <v>4151.299</v>
      </c>
      <c r="I15" s="48">
        <f t="shared" si="0"/>
        <v>4308.019</v>
      </c>
    </row>
    <row r="16" spans="1:9" s="17" customFormat="1" ht="30" customHeight="1">
      <c r="A16" s="35">
        <v>2120</v>
      </c>
      <c r="B16" s="42"/>
      <c r="C16" s="43" t="s">
        <v>52</v>
      </c>
      <c r="D16" s="47">
        <f>D30+D42</f>
        <v>913.286</v>
      </c>
      <c r="E16" s="47">
        <f>E30+E42</f>
        <v>956.793</v>
      </c>
      <c r="F16" s="47"/>
      <c r="G16" s="47"/>
      <c r="H16" s="48">
        <f t="shared" si="0"/>
        <v>913.286</v>
      </c>
      <c r="I16" s="48">
        <f t="shared" si="0"/>
        <v>956.793</v>
      </c>
    </row>
    <row r="17" spans="1:9" s="17" customFormat="1" ht="36" customHeight="1">
      <c r="A17" s="35">
        <v>2210</v>
      </c>
      <c r="B17" s="44"/>
      <c r="C17" s="45" t="s">
        <v>54</v>
      </c>
      <c r="D17" s="49">
        <f>D31</f>
        <v>148.626</v>
      </c>
      <c r="E17" s="47">
        <f>E31</f>
        <v>148.575</v>
      </c>
      <c r="F17" s="48">
        <f>F41</f>
        <v>326.808</v>
      </c>
      <c r="G17" s="48">
        <f>G41</f>
        <v>326.808</v>
      </c>
      <c r="H17" s="48">
        <f t="shared" si="0"/>
        <v>475.43399999999997</v>
      </c>
      <c r="I17" s="48">
        <f t="shared" si="0"/>
        <v>475.383</v>
      </c>
    </row>
    <row r="18" spans="1:9" s="17" customFormat="1" ht="29.25" customHeight="1">
      <c r="A18" s="35">
        <v>2240</v>
      </c>
      <c r="B18" s="44"/>
      <c r="C18" s="45" t="s">
        <v>55</v>
      </c>
      <c r="D18" s="49">
        <f>D32+D43</f>
        <v>361.916</v>
      </c>
      <c r="E18" s="47">
        <f>E32+E43</f>
        <v>231.731</v>
      </c>
      <c r="F18" s="48">
        <f>F42</f>
        <v>1.2</v>
      </c>
      <c r="G18" s="48">
        <f>G42</f>
        <v>1.2</v>
      </c>
      <c r="H18" s="48">
        <f t="shared" si="0"/>
        <v>363.116</v>
      </c>
      <c r="I18" s="48">
        <f t="shared" si="0"/>
        <v>232.93099999999998</v>
      </c>
    </row>
    <row r="19" spans="1:9" s="17" customFormat="1" ht="29.25" customHeight="1">
      <c r="A19" s="35">
        <v>2272</v>
      </c>
      <c r="B19" s="44"/>
      <c r="C19" s="45" t="s">
        <v>87</v>
      </c>
      <c r="D19" s="49">
        <f>D33+D45</f>
        <v>4.715</v>
      </c>
      <c r="E19" s="47">
        <f>E33+E45</f>
        <v>3.279</v>
      </c>
      <c r="F19" s="48"/>
      <c r="G19" s="48"/>
      <c r="H19" s="48">
        <f t="shared" si="0"/>
        <v>4.715</v>
      </c>
      <c r="I19" s="48">
        <f t="shared" si="0"/>
        <v>3.279</v>
      </c>
    </row>
    <row r="20" spans="1:9" s="17" customFormat="1" ht="25.5" customHeight="1">
      <c r="A20" s="35">
        <v>2273</v>
      </c>
      <c r="B20" s="44"/>
      <c r="C20" s="45" t="s">
        <v>88</v>
      </c>
      <c r="D20" s="49">
        <f>D34+D46</f>
        <v>149.343</v>
      </c>
      <c r="E20" s="47">
        <f>E34</f>
        <v>78.377</v>
      </c>
      <c r="F20" s="48"/>
      <c r="G20" s="48"/>
      <c r="H20" s="48">
        <f t="shared" si="0"/>
        <v>149.343</v>
      </c>
      <c r="I20" s="48">
        <f t="shared" si="0"/>
        <v>78.377</v>
      </c>
    </row>
    <row r="21" spans="1:9" s="17" customFormat="1" ht="31.5" customHeight="1">
      <c r="A21" s="35">
        <v>2274</v>
      </c>
      <c r="B21" s="44"/>
      <c r="C21" s="45" t="s">
        <v>89</v>
      </c>
      <c r="D21" s="49">
        <f>D35</f>
        <v>49.096</v>
      </c>
      <c r="E21" s="47">
        <f>E35</f>
        <v>32.384</v>
      </c>
      <c r="F21" s="48"/>
      <c r="G21" s="48"/>
      <c r="H21" s="48">
        <f t="shared" si="0"/>
        <v>49.096</v>
      </c>
      <c r="I21" s="48">
        <f t="shared" si="0"/>
        <v>32.384</v>
      </c>
    </row>
    <row r="22" spans="1:9" s="17" customFormat="1" ht="48" customHeight="1">
      <c r="A22" s="35">
        <v>2282</v>
      </c>
      <c r="B22" s="42"/>
      <c r="C22" s="45" t="s">
        <v>56</v>
      </c>
      <c r="D22" s="47">
        <v>0.61</v>
      </c>
      <c r="E22" s="47">
        <f>E36</f>
        <v>0.61</v>
      </c>
      <c r="F22" s="48"/>
      <c r="G22" s="48"/>
      <c r="H22" s="48">
        <f aca="true" t="shared" si="1" ref="H22:I24">D22+F22</f>
        <v>0.61</v>
      </c>
      <c r="I22" s="48">
        <f t="shared" si="1"/>
        <v>0.61</v>
      </c>
    </row>
    <row r="23" spans="1:9" s="17" customFormat="1" ht="28.5" customHeight="1">
      <c r="A23" s="35">
        <v>2800</v>
      </c>
      <c r="B23" s="44"/>
      <c r="C23" s="45" t="s">
        <v>90</v>
      </c>
      <c r="D23" s="49">
        <v>1.099</v>
      </c>
      <c r="E23" s="47">
        <f>E39</f>
        <v>0.098</v>
      </c>
      <c r="F23" s="48"/>
      <c r="G23" s="48"/>
      <c r="H23" s="48">
        <f t="shared" si="1"/>
        <v>1.099</v>
      </c>
      <c r="I23" s="48">
        <f t="shared" si="1"/>
        <v>0.098</v>
      </c>
    </row>
    <row r="24" spans="1:9" s="17" customFormat="1" ht="33.75" customHeight="1">
      <c r="A24" s="35">
        <v>3110</v>
      </c>
      <c r="B24" s="44"/>
      <c r="C24" s="55" t="s">
        <v>71</v>
      </c>
      <c r="D24" s="49">
        <v>0</v>
      </c>
      <c r="E24" s="49">
        <v>0</v>
      </c>
      <c r="F24" s="48">
        <f>F43</f>
        <v>739.631</v>
      </c>
      <c r="G24" s="48">
        <f>G43</f>
        <v>739.631</v>
      </c>
      <c r="H24" s="48">
        <f t="shared" si="1"/>
        <v>739.631</v>
      </c>
      <c r="I24" s="48">
        <f t="shared" si="1"/>
        <v>739.631</v>
      </c>
    </row>
    <row r="25" spans="1:9" s="17" customFormat="1" ht="12.75" hidden="1">
      <c r="A25" s="11">
        <v>2800</v>
      </c>
      <c r="B25" s="21"/>
      <c r="C25" s="21"/>
      <c r="D25" s="22">
        <f>D37</f>
        <v>0</v>
      </c>
      <c r="E25" s="23">
        <f>E37</f>
        <v>0</v>
      </c>
      <c r="F25" s="23"/>
      <c r="G25" s="23"/>
      <c r="H25" s="23">
        <f t="shared" si="0"/>
        <v>0</v>
      </c>
      <c r="I25" s="23">
        <f t="shared" si="0"/>
        <v>0</v>
      </c>
    </row>
    <row r="26" spans="1:9" s="17" customFormat="1" ht="12.75" hidden="1">
      <c r="A26" s="11">
        <v>3110</v>
      </c>
      <c r="B26" s="21"/>
      <c r="C26" s="21"/>
      <c r="D26" s="22">
        <f>D38</f>
        <v>0</v>
      </c>
      <c r="E26" s="23">
        <f>E38</f>
        <v>0</v>
      </c>
      <c r="F26" s="23"/>
      <c r="G26" s="23"/>
      <c r="H26" s="23">
        <f>D26+F26</f>
        <v>0</v>
      </c>
      <c r="I26" s="23">
        <f t="shared" si="0"/>
        <v>0</v>
      </c>
    </row>
    <row r="27" spans="1:9" s="17" customFormat="1" ht="35.25" customHeight="1">
      <c r="A27" s="96" t="s">
        <v>6</v>
      </c>
      <c r="B27" s="97"/>
      <c r="C27" s="97"/>
      <c r="D27" s="18"/>
      <c r="E27" s="19"/>
      <c r="F27" s="24"/>
      <c r="G27" s="24"/>
      <c r="H27" s="20"/>
      <c r="I27" s="20"/>
    </row>
    <row r="28" spans="1:9" s="17" customFormat="1" ht="72" customHeight="1">
      <c r="A28" s="52">
        <v>3410160</v>
      </c>
      <c r="B28" s="53" t="s">
        <v>51</v>
      </c>
      <c r="C28" s="54" t="s">
        <v>50</v>
      </c>
      <c r="D28" s="46">
        <f>D29+D30+D31+D32+D33+D34+D35+D36+D37+D38+D39</f>
        <v>5779.99</v>
      </c>
      <c r="E28" s="46">
        <f>E29+E30+E31+E32+E33+E34+E35+E36+E39</f>
        <v>5759.866</v>
      </c>
      <c r="F28" s="46">
        <f>F29+F30+F31+F32+F33+F36+F37+F38</f>
        <v>0</v>
      </c>
      <c r="G28" s="46">
        <f>G29+G30+G31+G32+G33+G36+G37+G38</f>
        <v>0</v>
      </c>
      <c r="H28" s="46">
        <f>H29+H30+H31+H32+H33+H34+H35+H36+H37+H38+H39</f>
        <v>5779.99</v>
      </c>
      <c r="I28" s="46">
        <f>I29+I30+I31+I32+I33+I34+I35+I36+I39</f>
        <v>5759.866</v>
      </c>
    </row>
    <row r="29" spans="1:9" s="17" customFormat="1" ht="29.25" customHeight="1">
      <c r="A29" s="35">
        <v>2110</v>
      </c>
      <c r="B29" s="42"/>
      <c r="C29" s="42" t="s">
        <v>53</v>
      </c>
      <c r="D29" s="47">
        <v>4151.299</v>
      </c>
      <c r="E29" s="47">
        <v>4308.019</v>
      </c>
      <c r="F29" s="47"/>
      <c r="G29" s="47"/>
      <c r="H29" s="48">
        <f aca="true" t="shared" si="2" ref="H29:I39">D29+F29</f>
        <v>4151.299</v>
      </c>
      <c r="I29" s="48">
        <f t="shared" si="2"/>
        <v>4308.019</v>
      </c>
    </row>
    <row r="30" spans="1:9" s="17" customFormat="1" ht="27.75" customHeight="1">
      <c r="A30" s="35">
        <v>2120</v>
      </c>
      <c r="B30" s="42"/>
      <c r="C30" s="43" t="s">
        <v>52</v>
      </c>
      <c r="D30" s="47">
        <v>913.286</v>
      </c>
      <c r="E30" s="47">
        <v>956.793</v>
      </c>
      <c r="F30" s="47"/>
      <c r="G30" s="47"/>
      <c r="H30" s="48">
        <f t="shared" si="2"/>
        <v>913.286</v>
      </c>
      <c r="I30" s="48">
        <f t="shared" si="2"/>
        <v>956.793</v>
      </c>
    </row>
    <row r="31" spans="1:9" s="17" customFormat="1" ht="39.75" customHeight="1">
      <c r="A31" s="35">
        <v>2210</v>
      </c>
      <c r="B31" s="42"/>
      <c r="C31" s="55" t="s">
        <v>54</v>
      </c>
      <c r="D31" s="48">
        <v>148.626</v>
      </c>
      <c r="E31" s="48">
        <v>148.575</v>
      </c>
      <c r="F31" s="48"/>
      <c r="G31" s="48"/>
      <c r="H31" s="48">
        <f t="shared" si="2"/>
        <v>148.626</v>
      </c>
      <c r="I31" s="48">
        <f t="shared" si="2"/>
        <v>148.575</v>
      </c>
    </row>
    <row r="32" spans="1:9" s="17" customFormat="1" ht="30.75" customHeight="1">
      <c r="A32" s="35">
        <v>2240</v>
      </c>
      <c r="B32" s="42"/>
      <c r="C32" s="55" t="s">
        <v>55</v>
      </c>
      <c r="D32" s="48">
        <v>361.916</v>
      </c>
      <c r="E32" s="48">
        <v>231.731</v>
      </c>
      <c r="F32" s="48"/>
      <c r="G32" s="48"/>
      <c r="H32" s="48">
        <f t="shared" si="2"/>
        <v>361.916</v>
      </c>
      <c r="I32" s="48">
        <f t="shared" si="2"/>
        <v>231.731</v>
      </c>
    </row>
    <row r="33" spans="1:9" s="17" customFormat="1" ht="28.5" customHeight="1">
      <c r="A33" s="35">
        <v>2272</v>
      </c>
      <c r="B33" s="42"/>
      <c r="C33" s="55" t="s">
        <v>87</v>
      </c>
      <c r="D33" s="48">
        <v>4.715</v>
      </c>
      <c r="E33" s="48">
        <v>3.279</v>
      </c>
      <c r="F33" s="48"/>
      <c r="G33" s="48"/>
      <c r="H33" s="48">
        <f t="shared" si="2"/>
        <v>4.715</v>
      </c>
      <c r="I33" s="48">
        <f t="shared" si="2"/>
        <v>3.279</v>
      </c>
    </row>
    <row r="34" spans="1:9" s="17" customFormat="1" ht="28.5" customHeight="1">
      <c r="A34" s="35">
        <v>2273</v>
      </c>
      <c r="B34" s="42"/>
      <c r="C34" s="55" t="s">
        <v>88</v>
      </c>
      <c r="D34" s="48">
        <v>149.343</v>
      </c>
      <c r="E34" s="48">
        <v>78.377</v>
      </c>
      <c r="F34" s="48"/>
      <c r="G34" s="48"/>
      <c r="H34" s="48">
        <f t="shared" si="2"/>
        <v>149.343</v>
      </c>
      <c r="I34" s="48">
        <f t="shared" si="2"/>
        <v>78.377</v>
      </c>
    </row>
    <row r="35" spans="1:9" s="17" customFormat="1" ht="28.5" customHeight="1">
      <c r="A35" s="35">
        <v>2274</v>
      </c>
      <c r="B35" s="42"/>
      <c r="C35" s="55" t="s">
        <v>89</v>
      </c>
      <c r="D35" s="48">
        <v>49.096</v>
      </c>
      <c r="E35" s="48">
        <v>32.384</v>
      </c>
      <c r="F35" s="48"/>
      <c r="G35" s="48"/>
      <c r="H35" s="48">
        <f t="shared" si="2"/>
        <v>49.096</v>
      </c>
      <c r="I35" s="48">
        <f t="shared" si="2"/>
        <v>32.384</v>
      </c>
    </row>
    <row r="36" spans="1:9" s="17" customFormat="1" ht="51.75" customHeight="1">
      <c r="A36" s="35">
        <v>2282</v>
      </c>
      <c r="B36" s="42"/>
      <c r="C36" s="55" t="s">
        <v>56</v>
      </c>
      <c r="D36" s="48">
        <v>0.61</v>
      </c>
      <c r="E36" s="48">
        <v>0.61</v>
      </c>
      <c r="F36" s="48"/>
      <c r="G36" s="48"/>
      <c r="H36" s="48">
        <f>D36+F36</f>
        <v>0.61</v>
      </c>
      <c r="I36" s="48">
        <f>E36+G36</f>
        <v>0.61</v>
      </c>
    </row>
    <row r="37" spans="1:9" s="17" customFormat="1" ht="15.75" hidden="1">
      <c r="A37" s="35">
        <v>2800</v>
      </c>
      <c r="B37" s="42"/>
      <c r="C37" s="42"/>
      <c r="D37" s="48">
        <v>0</v>
      </c>
      <c r="E37" s="47">
        <v>0</v>
      </c>
      <c r="F37" s="48"/>
      <c r="G37" s="48"/>
      <c r="H37" s="48">
        <f t="shared" si="2"/>
        <v>0</v>
      </c>
      <c r="I37" s="48">
        <f t="shared" si="2"/>
        <v>0</v>
      </c>
    </row>
    <row r="38" spans="1:9" s="17" customFormat="1" ht="15.75" hidden="1">
      <c r="A38" s="35">
        <v>3110</v>
      </c>
      <c r="B38" s="42"/>
      <c r="C38" s="42"/>
      <c r="D38" s="48">
        <v>0</v>
      </c>
      <c r="E38" s="47">
        <v>0</v>
      </c>
      <c r="F38" s="48"/>
      <c r="G38" s="48"/>
      <c r="H38" s="48">
        <f t="shared" si="2"/>
        <v>0</v>
      </c>
      <c r="I38" s="48">
        <f t="shared" si="2"/>
        <v>0</v>
      </c>
    </row>
    <row r="39" spans="1:9" s="17" customFormat="1" ht="15.75">
      <c r="A39" s="77">
        <v>2800</v>
      </c>
      <c r="B39" s="78"/>
      <c r="C39" s="43" t="s">
        <v>90</v>
      </c>
      <c r="D39" s="79">
        <v>1.099</v>
      </c>
      <c r="E39" s="80">
        <v>0.098</v>
      </c>
      <c r="F39" s="79"/>
      <c r="G39" s="79"/>
      <c r="H39" s="79">
        <f t="shared" si="2"/>
        <v>1.099</v>
      </c>
      <c r="I39" s="79">
        <f t="shared" si="2"/>
        <v>0.098</v>
      </c>
    </row>
    <row r="40" spans="1:9" s="17" customFormat="1" ht="65.25" customHeight="1">
      <c r="A40" s="52">
        <v>3417700</v>
      </c>
      <c r="B40" s="53" t="s">
        <v>72</v>
      </c>
      <c r="C40" s="56" t="s">
        <v>70</v>
      </c>
      <c r="D40" s="46">
        <f aca="true" t="shared" si="3" ref="D40:I40">SUM(D41:D43)</f>
        <v>0</v>
      </c>
      <c r="E40" s="46">
        <f t="shared" si="3"/>
        <v>0</v>
      </c>
      <c r="F40" s="46">
        <f t="shared" si="3"/>
        <v>1067.639</v>
      </c>
      <c r="G40" s="46">
        <f t="shared" si="3"/>
        <v>1067.639</v>
      </c>
      <c r="H40" s="46">
        <f t="shared" si="3"/>
        <v>1067.639</v>
      </c>
      <c r="I40" s="46">
        <f t="shared" si="3"/>
        <v>1067.639</v>
      </c>
    </row>
    <row r="41" spans="1:9" s="17" customFormat="1" ht="38.25" customHeight="1">
      <c r="A41" s="35">
        <v>2210</v>
      </c>
      <c r="B41" s="42"/>
      <c r="C41" s="42" t="s">
        <v>54</v>
      </c>
      <c r="D41" s="47">
        <v>0</v>
      </c>
      <c r="E41" s="47">
        <v>0</v>
      </c>
      <c r="F41" s="47">
        <v>326.808</v>
      </c>
      <c r="G41" s="47">
        <v>326.808</v>
      </c>
      <c r="H41" s="48">
        <f aca="true" t="shared" si="4" ref="H41:I43">D41+F41</f>
        <v>326.808</v>
      </c>
      <c r="I41" s="48">
        <f t="shared" si="4"/>
        <v>326.808</v>
      </c>
    </row>
    <row r="42" spans="1:9" s="17" customFormat="1" ht="31.5" customHeight="1">
      <c r="A42" s="35">
        <v>2240</v>
      </c>
      <c r="B42" s="42"/>
      <c r="C42" s="43" t="s">
        <v>55</v>
      </c>
      <c r="D42" s="47">
        <v>0</v>
      </c>
      <c r="E42" s="47">
        <v>0</v>
      </c>
      <c r="F42" s="47">
        <v>1.2</v>
      </c>
      <c r="G42" s="47">
        <v>1.2</v>
      </c>
      <c r="H42" s="48">
        <f t="shared" si="4"/>
        <v>1.2</v>
      </c>
      <c r="I42" s="48">
        <f t="shared" si="4"/>
        <v>1.2</v>
      </c>
    </row>
    <row r="43" spans="1:9" s="17" customFormat="1" ht="35.25" customHeight="1">
      <c r="A43" s="35">
        <v>3110</v>
      </c>
      <c r="B43" s="42"/>
      <c r="C43" s="55" t="s">
        <v>71</v>
      </c>
      <c r="D43" s="48">
        <v>0</v>
      </c>
      <c r="E43" s="48">
        <v>0</v>
      </c>
      <c r="F43" s="48">
        <v>739.631</v>
      </c>
      <c r="G43" s="48">
        <v>739.631</v>
      </c>
      <c r="H43" s="48">
        <f t="shared" si="4"/>
        <v>739.631</v>
      </c>
      <c r="I43" s="48">
        <f t="shared" si="4"/>
        <v>739.631</v>
      </c>
    </row>
    <row r="44" spans="1:9" ht="24" customHeight="1">
      <c r="A44" s="10"/>
      <c r="B44" s="10"/>
      <c r="C44" s="10"/>
      <c r="D44" s="13"/>
      <c r="E44" s="13"/>
      <c r="F44" s="13"/>
      <c r="G44" s="13"/>
      <c r="H44" s="14"/>
      <c r="I44" s="14"/>
    </row>
    <row r="45" spans="1:9" ht="17.2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11" s="25" customFormat="1" ht="38.25" customHeight="1">
      <c r="A46" s="101" t="s">
        <v>93</v>
      </c>
      <c r="B46" s="101"/>
      <c r="C46" s="101"/>
      <c r="D46" s="29"/>
      <c r="E46" s="29"/>
      <c r="F46" s="28"/>
      <c r="G46" s="98" t="s">
        <v>101</v>
      </c>
      <c r="H46" s="98"/>
      <c r="K46" s="26"/>
    </row>
    <row r="47" spans="1:9" ht="20.25" customHeight="1">
      <c r="A47" s="9"/>
      <c r="B47" s="5"/>
      <c r="D47" s="99" t="s">
        <v>8</v>
      </c>
      <c r="E47" s="99"/>
      <c r="F47" s="86"/>
      <c r="G47" s="100" t="s">
        <v>9</v>
      </c>
      <c r="H47" s="100"/>
      <c r="I47" s="27"/>
    </row>
    <row r="48" spans="4:8" ht="12.75">
      <c r="D48" s="86"/>
      <c r="E48" s="86"/>
      <c r="F48" s="86"/>
      <c r="G48" s="86"/>
      <c r="H48" s="86"/>
    </row>
  </sheetData>
  <sheetProtection/>
  <mergeCells count="17">
    <mergeCell ref="H11:I11"/>
    <mergeCell ref="A14:C14"/>
    <mergeCell ref="A27:C27"/>
    <mergeCell ref="G46:H46"/>
    <mergeCell ref="D47:E47"/>
    <mergeCell ref="G47:H47"/>
    <mergeCell ref="A46:C46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</mergeCells>
  <printOptions horizontalCentered="1"/>
  <pageMargins left="0.51" right="0.22" top="0.46" bottom="0.41" header="0.35433070866141736" footer="0.34"/>
  <pageSetup horizontalDpi="600" verticalDpi="600" orientation="landscape" paperSize="9" scale="73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21">
      <selection activeCell="Q30" sqref="Q30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7" customFormat="1" ht="21" customHeight="1">
      <c r="A1" s="68"/>
      <c r="B1" s="68"/>
      <c r="C1" s="68"/>
      <c r="D1" s="68"/>
      <c r="E1" s="68"/>
      <c r="F1" s="68"/>
      <c r="G1" s="68"/>
      <c r="H1" s="68"/>
      <c r="I1" s="68"/>
      <c r="J1" s="103" t="s">
        <v>23</v>
      </c>
      <c r="K1" s="103"/>
      <c r="L1" s="103"/>
      <c r="M1" s="103"/>
    </row>
    <row r="2" spans="1:13" s="17" customFormat="1" ht="18" customHeight="1">
      <c r="A2" s="68"/>
      <c r="B2" s="68"/>
      <c r="C2" s="68"/>
      <c r="D2" s="68"/>
      <c r="E2" s="68"/>
      <c r="F2" s="68"/>
      <c r="G2" s="68"/>
      <c r="H2" s="68"/>
      <c r="I2" s="68"/>
      <c r="J2" s="103" t="s">
        <v>24</v>
      </c>
      <c r="K2" s="103"/>
      <c r="L2" s="103"/>
      <c r="M2" s="103"/>
    </row>
    <row r="3" spans="1:13" s="17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103" t="s">
        <v>25</v>
      </c>
      <c r="K3" s="103"/>
      <c r="L3" s="103"/>
      <c r="M3" s="10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26.25" customHeight="1">
      <c r="A7" s="102" t="s">
        <v>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21.75" customHeight="1">
      <c r="A8" s="102" t="s">
        <v>28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25.5" customHeight="1">
      <c r="A9" s="107" t="s">
        <v>86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8.75" customHeight="1">
      <c r="A10" s="108" t="s">
        <v>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27" customHeight="1">
      <c r="A11" s="109" t="s">
        <v>85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60" customFormat="1" ht="43.5" customHeight="1">
      <c r="B13" s="61" t="s">
        <v>59</v>
      </c>
      <c r="C13" s="110" t="s">
        <v>62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59" customFormat="1" ht="24.75" customHeight="1">
      <c r="A14" s="58"/>
      <c r="B14" s="57" t="s">
        <v>60</v>
      </c>
      <c r="C14" s="111" t="s">
        <v>61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50" customFormat="1" ht="51" customHeight="1">
      <c r="A16" s="62" t="s">
        <v>29</v>
      </c>
      <c r="B16" s="62" t="s">
        <v>30</v>
      </c>
      <c r="C16" s="62" t="s">
        <v>37</v>
      </c>
      <c r="D16" s="62" t="s">
        <v>31</v>
      </c>
      <c r="E16" s="104" t="s">
        <v>32</v>
      </c>
      <c r="F16" s="105"/>
      <c r="G16" s="106"/>
      <c r="H16" s="104" t="s">
        <v>33</v>
      </c>
      <c r="I16" s="105"/>
      <c r="J16" s="106"/>
      <c r="K16" s="104" t="s">
        <v>34</v>
      </c>
      <c r="L16" s="105"/>
      <c r="M16" s="106"/>
    </row>
    <row r="17" spans="1:13" s="50" customFormat="1" ht="33" customHeight="1">
      <c r="A17" s="62"/>
      <c r="B17" s="62"/>
      <c r="C17" s="62"/>
      <c r="D17" s="62"/>
      <c r="E17" s="62" t="s">
        <v>7</v>
      </c>
      <c r="F17" s="62" t="s">
        <v>12</v>
      </c>
      <c r="G17" s="62" t="s">
        <v>35</v>
      </c>
      <c r="H17" s="62" t="s">
        <v>7</v>
      </c>
      <c r="I17" s="62" t="s">
        <v>12</v>
      </c>
      <c r="J17" s="62" t="s">
        <v>35</v>
      </c>
      <c r="K17" s="62" t="s">
        <v>7</v>
      </c>
      <c r="L17" s="62" t="s">
        <v>12</v>
      </c>
      <c r="M17" s="62" t="s">
        <v>35</v>
      </c>
    </row>
    <row r="18" spans="1:13" s="17" customFormat="1" ht="20.25" customHeight="1">
      <c r="A18" s="64">
        <v>1</v>
      </c>
      <c r="B18" s="63" t="s">
        <v>63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17" customFormat="1" ht="40.5" customHeight="1">
      <c r="A19" s="64"/>
      <c r="B19" s="42" t="s">
        <v>103</v>
      </c>
      <c r="C19" s="35" t="s">
        <v>36</v>
      </c>
      <c r="D19" s="112" t="s">
        <v>38</v>
      </c>
      <c r="E19" s="35">
        <v>28</v>
      </c>
      <c r="F19" s="35">
        <v>0</v>
      </c>
      <c r="G19" s="64">
        <f>E19+F19</f>
        <v>28</v>
      </c>
      <c r="H19" s="35">
        <v>28</v>
      </c>
      <c r="I19" s="35">
        <v>0</v>
      </c>
      <c r="J19" s="64">
        <f>H19+I19</f>
        <v>28</v>
      </c>
      <c r="K19" s="35">
        <f aca="true" t="shared" si="0" ref="K19:L21">H19-E19</f>
        <v>0</v>
      </c>
      <c r="L19" s="35">
        <f t="shared" si="0"/>
        <v>0</v>
      </c>
      <c r="M19" s="64">
        <f>K19+L19</f>
        <v>0</v>
      </c>
    </row>
    <row r="20" spans="1:13" s="17" customFormat="1" ht="27" customHeight="1">
      <c r="A20" s="64"/>
      <c r="B20" s="42" t="s">
        <v>94</v>
      </c>
      <c r="C20" s="35" t="s">
        <v>36</v>
      </c>
      <c r="D20" s="113"/>
      <c r="E20" s="35">
        <v>26</v>
      </c>
      <c r="F20" s="35">
        <v>0</v>
      </c>
      <c r="G20" s="64">
        <f>E20+F20</f>
        <v>26</v>
      </c>
      <c r="H20" s="35">
        <v>26</v>
      </c>
      <c r="I20" s="35">
        <v>0</v>
      </c>
      <c r="J20" s="64">
        <f>H20+I20</f>
        <v>26</v>
      </c>
      <c r="K20" s="35">
        <f t="shared" si="0"/>
        <v>0</v>
      </c>
      <c r="L20" s="35">
        <f t="shared" si="0"/>
        <v>0</v>
      </c>
      <c r="M20" s="64">
        <f>K20+L20</f>
        <v>0</v>
      </c>
    </row>
    <row r="21" spans="1:13" s="17" customFormat="1" ht="27" customHeight="1">
      <c r="A21" s="64"/>
      <c r="B21" s="42" t="s">
        <v>95</v>
      </c>
      <c r="C21" s="35" t="s">
        <v>36</v>
      </c>
      <c r="D21" s="114"/>
      <c r="E21" s="35">
        <v>2</v>
      </c>
      <c r="F21" s="35">
        <v>0</v>
      </c>
      <c r="G21" s="64">
        <f>E21+F21</f>
        <v>2</v>
      </c>
      <c r="H21" s="35">
        <v>2</v>
      </c>
      <c r="I21" s="35">
        <v>0</v>
      </c>
      <c r="J21" s="64">
        <f>H21+I21</f>
        <v>2</v>
      </c>
      <c r="K21" s="35">
        <f t="shared" si="0"/>
        <v>0</v>
      </c>
      <c r="L21" s="35">
        <f t="shared" si="0"/>
        <v>0</v>
      </c>
      <c r="M21" s="64">
        <f>K21+L21</f>
        <v>0</v>
      </c>
    </row>
    <row r="22" spans="1:13" s="17" customFormat="1" ht="29.25" customHeight="1">
      <c r="A22" s="64">
        <v>2</v>
      </c>
      <c r="B22" s="63" t="s">
        <v>64</v>
      </c>
      <c r="C22" s="35"/>
      <c r="D22" s="42"/>
      <c r="E22" s="35"/>
      <c r="F22" s="35"/>
      <c r="G22" s="64"/>
      <c r="H22" s="35"/>
      <c r="I22" s="35"/>
      <c r="J22" s="64"/>
      <c r="K22" s="35"/>
      <c r="L22" s="35"/>
      <c r="M22" s="64"/>
    </row>
    <row r="23" spans="1:13" s="17" customFormat="1" ht="36.75" customHeight="1">
      <c r="A23" s="64"/>
      <c r="B23" s="55" t="s">
        <v>73</v>
      </c>
      <c r="C23" s="35" t="s">
        <v>67</v>
      </c>
      <c r="D23" s="55" t="s">
        <v>39</v>
      </c>
      <c r="E23" s="35">
        <v>5913</v>
      </c>
      <c r="F23" s="35">
        <v>0</v>
      </c>
      <c r="G23" s="64">
        <f aca="true" t="shared" si="1" ref="G23:G29">E23+F23</f>
        <v>5913</v>
      </c>
      <c r="H23" s="35">
        <v>5165</v>
      </c>
      <c r="I23" s="35">
        <v>0</v>
      </c>
      <c r="J23" s="64">
        <f aca="true" t="shared" si="2" ref="J23:J29">H23+I23</f>
        <v>5165</v>
      </c>
      <c r="K23" s="35">
        <f>H23-E23</f>
        <v>-748</v>
      </c>
      <c r="L23" s="35">
        <f>I23-F23</f>
        <v>0</v>
      </c>
      <c r="M23" s="64">
        <f>K23+L23</f>
        <v>-748</v>
      </c>
    </row>
    <row r="24" spans="1:13" s="17" customFormat="1" ht="35.25" customHeight="1">
      <c r="A24" s="64"/>
      <c r="B24" s="55" t="s">
        <v>74</v>
      </c>
      <c r="C24" s="35" t="s">
        <v>67</v>
      </c>
      <c r="D24" s="55" t="s">
        <v>39</v>
      </c>
      <c r="E24" s="35">
        <v>5913</v>
      </c>
      <c r="F24" s="35">
        <v>0</v>
      </c>
      <c r="G24" s="64">
        <f t="shared" si="1"/>
        <v>5913</v>
      </c>
      <c r="H24" s="35">
        <v>5165</v>
      </c>
      <c r="I24" s="35">
        <v>0</v>
      </c>
      <c r="J24" s="64">
        <f t="shared" si="2"/>
        <v>5165</v>
      </c>
      <c r="K24" s="35">
        <f>H24-E24</f>
        <v>-748</v>
      </c>
      <c r="L24" s="35">
        <f>I24-F24</f>
        <v>0</v>
      </c>
      <c r="M24" s="64">
        <f>K24+L24</f>
        <v>-748</v>
      </c>
    </row>
    <row r="25" spans="1:13" s="17" customFormat="1" ht="22.5" customHeight="1">
      <c r="A25" s="64">
        <v>3</v>
      </c>
      <c r="B25" s="63" t="s">
        <v>65</v>
      </c>
      <c r="C25" s="42"/>
      <c r="D25" s="42"/>
      <c r="E25" s="35"/>
      <c r="F25" s="35"/>
      <c r="G25" s="64"/>
      <c r="H25" s="35"/>
      <c r="I25" s="35"/>
      <c r="J25" s="64"/>
      <c r="K25" s="35"/>
      <c r="L25" s="35"/>
      <c r="M25" s="64"/>
    </row>
    <row r="26" spans="1:13" s="17" customFormat="1" ht="48" customHeight="1">
      <c r="A26" s="64"/>
      <c r="B26" s="55" t="s">
        <v>75</v>
      </c>
      <c r="C26" s="35" t="s">
        <v>67</v>
      </c>
      <c r="D26" s="42" t="s">
        <v>40</v>
      </c>
      <c r="E26" s="35">
        <v>227</v>
      </c>
      <c r="F26" s="35">
        <v>0</v>
      </c>
      <c r="G26" s="64">
        <f t="shared" si="1"/>
        <v>227</v>
      </c>
      <c r="H26" s="35">
        <v>199</v>
      </c>
      <c r="I26" s="35">
        <v>0</v>
      </c>
      <c r="J26" s="64">
        <f t="shared" si="2"/>
        <v>199</v>
      </c>
      <c r="K26" s="35">
        <f>H26-E26</f>
        <v>-28</v>
      </c>
      <c r="L26" s="35">
        <f>I26-F26</f>
        <v>0</v>
      </c>
      <c r="M26" s="64">
        <f>K26+L26</f>
        <v>-28</v>
      </c>
    </row>
    <row r="27" spans="1:13" s="17" customFormat="1" ht="36.75" customHeight="1">
      <c r="A27" s="64"/>
      <c r="B27" s="55" t="s">
        <v>68</v>
      </c>
      <c r="C27" s="35" t="s">
        <v>48</v>
      </c>
      <c r="D27" s="42" t="s">
        <v>40</v>
      </c>
      <c r="E27" s="35">
        <v>188.06</v>
      </c>
      <c r="F27" s="66"/>
      <c r="G27" s="64">
        <f t="shared" si="1"/>
        <v>188.06</v>
      </c>
      <c r="H27" s="35">
        <v>188.03</v>
      </c>
      <c r="I27" s="35"/>
      <c r="J27" s="64">
        <f t="shared" si="2"/>
        <v>188.03</v>
      </c>
      <c r="K27" s="35">
        <f>H27-E27</f>
        <v>-0.030000000000001137</v>
      </c>
      <c r="L27" s="35">
        <f>I27-F27</f>
        <v>0</v>
      </c>
      <c r="M27" s="64">
        <f>K27+L27</f>
        <v>-0.030000000000001137</v>
      </c>
    </row>
    <row r="28" spans="1:13" s="17" customFormat="1" ht="27" customHeight="1">
      <c r="A28" s="64">
        <v>4</v>
      </c>
      <c r="B28" s="63" t="s">
        <v>66</v>
      </c>
      <c r="C28" s="42"/>
      <c r="D28" s="42"/>
      <c r="E28" s="35"/>
      <c r="F28" s="35"/>
      <c r="G28" s="64"/>
      <c r="H28" s="35"/>
      <c r="I28" s="35"/>
      <c r="J28" s="64"/>
      <c r="K28" s="35"/>
      <c r="L28" s="35"/>
      <c r="M28" s="64"/>
    </row>
    <row r="29" spans="1:13" s="17" customFormat="1" ht="45.75" customHeight="1">
      <c r="A29" s="42"/>
      <c r="B29" s="55" t="s">
        <v>76</v>
      </c>
      <c r="C29" s="35" t="s">
        <v>49</v>
      </c>
      <c r="D29" s="42" t="s">
        <v>40</v>
      </c>
      <c r="E29" s="65">
        <v>100</v>
      </c>
      <c r="F29" s="65"/>
      <c r="G29" s="67">
        <f t="shared" si="1"/>
        <v>100</v>
      </c>
      <c r="H29" s="65">
        <v>100</v>
      </c>
      <c r="I29" s="65"/>
      <c r="J29" s="67">
        <f t="shared" si="2"/>
        <v>100</v>
      </c>
      <c r="K29" s="65">
        <f>H29-E29</f>
        <v>0</v>
      </c>
      <c r="L29" s="65">
        <f>I29-F29</f>
        <v>0</v>
      </c>
      <c r="M29" s="67">
        <f>K29+L29</f>
        <v>0</v>
      </c>
    </row>
    <row r="30" spans="1:13" ht="30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24.75" customHeight="1" hidden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24.75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3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69" customFormat="1" ht="49.5" customHeight="1">
      <c r="A36" s="101" t="s">
        <v>93</v>
      </c>
      <c r="B36" s="101"/>
      <c r="C36" s="101"/>
      <c r="D36" s="101"/>
      <c r="E36" s="101"/>
      <c r="F36" s="30"/>
      <c r="G36" s="70"/>
      <c r="H36" s="70"/>
      <c r="K36" s="98" t="s">
        <v>101</v>
      </c>
      <c r="L36" s="98"/>
      <c r="M36" s="98"/>
    </row>
    <row r="37" spans="1:13" ht="14.25" customHeight="1">
      <c r="A37" s="9"/>
      <c r="B37" s="5"/>
      <c r="G37" s="87" t="s">
        <v>8</v>
      </c>
      <c r="H37" s="87"/>
      <c r="I37" s="27"/>
      <c r="K37" s="115" t="s">
        <v>9</v>
      </c>
      <c r="L37" s="115"/>
      <c r="M37" s="115"/>
    </row>
  </sheetData>
  <sheetProtection/>
  <mergeCells count="19">
    <mergeCell ref="E16:G16"/>
    <mergeCell ref="H16:J16"/>
    <mergeCell ref="K16:M16"/>
    <mergeCell ref="J1:M1"/>
    <mergeCell ref="J2:M2"/>
    <mergeCell ref="J3:M3"/>
    <mergeCell ref="A6:M6"/>
    <mergeCell ref="A7:M7"/>
    <mergeCell ref="A8:M8"/>
    <mergeCell ref="G37:H37"/>
    <mergeCell ref="D19:D21"/>
    <mergeCell ref="A36:E36"/>
    <mergeCell ref="K36:M36"/>
    <mergeCell ref="K37:M37"/>
    <mergeCell ref="A9:M9"/>
    <mergeCell ref="A10:M10"/>
    <mergeCell ref="A11:M11"/>
    <mergeCell ref="C13:M13"/>
    <mergeCell ref="C14:M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31">
      <selection activeCell="I47" sqref="I47"/>
    </sheetView>
  </sheetViews>
  <sheetFormatPr defaultColWidth="9.00390625" defaultRowHeight="12.75"/>
  <cols>
    <col min="1" max="1" width="4.00390625" style="0" customWidth="1"/>
    <col min="2" max="2" width="36.75390625" style="0" customWidth="1"/>
    <col min="3" max="3" width="8.25390625" style="0" customWidth="1"/>
    <col min="4" max="4" width="18.375" style="0" customWidth="1"/>
    <col min="5" max="5" width="8.2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7" customFormat="1" ht="21" customHeight="1">
      <c r="A1" s="68"/>
      <c r="B1" s="68"/>
      <c r="C1" s="68"/>
      <c r="D1" s="68"/>
      <c r="E1" s="68"/>
      <c r="F1" s="68"/>
      <c r="G1" s="68"/>
      <c r="H1" s="68"/>
      <c r="I1" s="68"/>
      <c r="J1" s="103" t="s">
        <v>23</v>
      </c>
      <c r="K1" s="103"/>
      <c r="L1" s="103"/>
      <c r="M1" s="103"/>
    </row>
    <row r="2" spans="1:13" s="17" customFormat="1" ht="18" customHeight="1">
      <c r="A2" s="68"/>
      <c r="B2" s="68"/>
      <c r="C2" s="68"/>
      <c r="D2" s="68"/>
      <c r="E2" s="68"/>
      <c r="F2" s="68"/>
      <c r="G2" s="68"/>
      <c r="H2" s="68"/>
      <c r="I2" s="68"/>
      <c r="J2" s="103" t="s">
        <v>24</v>
      </c>
      <c r="K2" s="103"/>
      <c r="L2" s="103"/>
      <c r="M2" s="103"/>
    </row>
    <row r="3" spans="1:13" s="17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103" t="s">
        <v>25</v>
      </c>
      <c r="K3" s="103"/>
      <c r="L3" s="103"/>
      <c r="M3" s="10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26.25" customHeight="1">
      <c r="A7" s="102" t="s">
        <v>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21.75" customHeight="1">
      <c r="A8" s="102" t="s">
        <v>28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25.5" customHeight="1">
      <c r="A9" s="107" t="s">
        <v>86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8.75" customHeight="1">
      <c r="A10" s="108" t="s">
        <v>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27" customHeight="1">
      <c r="A11" s="109" t="s">
        <v>85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60" customFormat="1" ht="33.75" customHeight="1">
      <c r="B13" s="61" t="s">
        <v>69</v>
      </c>
      <c r="C13" s="110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59" customFormat="1" ht="32.25" customHeight="1">
      <c r="A14" s="58"/>
      <c r="B14" s="57" t="s">
        <v>60</v>
      </c>
      <c r="C14" s="111" t="s">
        <v>61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50" customFormat="1" ht="51" customHeight="1">
      <c r="A16" s="62" t="s">
        <v>29</v>
      </c>
      <c r="B16" s="62" t="s">
        <v>30</v>
      </c>
      <c r="C16" s="62" t="s">
        <v>37</v>
      </c>
      <c r="D16" s="62" t="s">
        <v>31</v>
      </c>
      <c r="E16" s="104" t="s">
        <v>32</v>
      </c>
      <c r="F16" s="105"/>
      <c r="G16" s="106"/>
      <c r="H16" s="104" t="s">
        <v>33</v>
      </c>
      <c r="I16" s="105"/>
      <c r="J16" s="106"/>
      <c r="K16" s="104" t="s">
        <v>34</v>
      </c>
      <c r="L16" s="105"/>
      <c r="M16" s="106"/>
    </row>
    <row r="17" spans="1:13" s="50" customFormat="1" ht="33" customHeight="1">
      <c r="A17" s="62"/>
      <c r="B17" s="62"/>
      <c r="C17" s="62"/>
      <c r="D17" s="62"/>
      <c r="E17" s="62" t="s">
        <v>7</v>
      </c>
      <c r="F17" s="62" t="s">
        <v>12</v>
      </c>
      <c r="G17" s="62" t="s">
        <v>35</v>
      </c>
      <c r="H17" s="62" t="s">
        <v>7</v>
      </c>
      <c r="I17" s="62" t="s">
        <v>12</v>
      </c>
      <c r="J17" s="62" t="s">
        <v>35</v>
      </c>
      <c r="K17" s="62" t="s">
        <v>7</v>
      </c>
      <c r="L17" s="62" t="s">
        <v>12</v>
      </c>
      <c r="M17" s="62" t="s">
        <v>35</v>
      </c>
    </row>
    <row r="18" spans="1:13" s="17" customFormat="1" ht="20.25" customHeight="1">
      <c r="A18" s="64">
        <v>1</v>
      </c>
      <c r="B18" s="63" t="s">
        <v>63</v>
      </c>
      <c r="C18" s="42"/>
      <c r="D18" s="42"/>
      <c r="E18" s="42"/>
      <c r="F18" s="74">
        <f>F19+F20+F21</f>
        <v>1067.639</v>
      </c>
      <c r="G18" s="74">
        <f>G19+G20+G21</f>
        <v>1067.639</v>
      </c>
      <c r="H18" s="35"/>
      <c r="I18" s="74">
        <f>I19+I20+I21</f>
        <v>1067.639</v>
      </c>
      <c r="J18" s="74">
        <f>J19+J20+J21</f>
        <v>1067.639</v>
      </c>
      <c r="K18" s="42"/>
      <c r="L18" s="63"/>
      <c r="M18" s="63"/>
    </row>
    <row r="19" spans="1:13" s="17" customFormat="1" ht="67.5" customHeight="1">
      <c r="A19" s="64"/>
      <c r="B19" s="71" t="s">
        <v>77</v>
      </c>
      <c r="C19" s="72" t="s">
        <v>48</v>
      </c>
      <c r="D19" s="73" t="s">
        <v>78</v>
      </c>
      <c r="E19" s="35">
        <v>0</v>
      </c>
      <c r="F19" s="35">
        <v>191.719</v>
      </c>
      <c r="G19" s="35">
        <f>E19+F19</f>
        <v>191.719</v>
      </c>
      <c r="H19" s="35">
        <v>0</v>
      </c>
      <c r="I19" s="35">
        <f>F19</f>
        <v>191.719</v>
      </c>
      <c r="J19" s="35">
        <f>H19+I19</f>
        <v>191.719</v>
      </c>
      <c r="K19" s="35">
        <f aca="true" t="shared" si="0" ref="K19:L21">H19-E19</f>
        <v>0</v>
      </c>
      <c r="L19" s="35">
        <f t="shared" si="0"/>
        <v>0</v>
      </c>
      <c r="M19" s="35">
        <f>K19+L19</f>
        <v>0</v>
      </c>
    </row>
    <row r="20" spans="1:13" s="17" customFormat="1" ht="61.5" customHeight="1" hidden="1">
      <c r="A20" s="64"/>
      <c r="B20" s="71" t="s">
        <v>77</v>
      </c>
      <c r="C20" s="72" t="s">
        <v>48</v>
      </c>
      <c r="D20" s="73" t="s">
        <v>78</v>
      </c>
      <c r="E20" s="35">
        <v>0</v>
      </c>
      <c r="F20" s="66">
        <v>0</v>
      </c>
      <c r="G20" s="66">
        <f>E20+F20</f>
        <v>0</v>
      </c>
      <c r="H20" s="35">
        <v>0</v>
      </c>
      <c r="I20" s="35">
        <f>F20</f>
        <v>0</v>
      </c>
      <c r="J20" s="66">
        <f>H20+I20</f>
        <v>0</v>
      </c>
      <c r="K20" s="35">
        <f t="shared" si="0"/>
        <v>0</v>
      </c>
      <c r="L20" s="35">
        <f t="shared" si="0"/>
        <v>0</v>
      </c>
      <c r="M20" s="35">
        <f>K20+L20</f>
        <v>0</v>
      </c>
    </row>
    <row r="21" spans="1:13" s="17" customFormat="1" ht="65.25" customHeight="1">
      <c r="A21" s="64"/>
      <c r="B21" s="71" t="s">
        <v>77</v>
      </c>
      <c r="C21" s="72" t="s">
        <v>48</v>
      </c>
      <c r="D21" s="73" t="s">
        <v>79</v>
      </c>
      <c r="E21" s="35">
        <v>0</v>
      </c>
      <c r="F21" s="35">
        <v>875.92</v>
      </c>
      <c r="G21" s="35">
        <f>E21+F21</f>
        <v>875.92</v>
      </c>
      <c r="H21" s="35">
        <v>0</v>
      </c>
      <c r="I21" s="35">
        <f>F21</f>
        <v>875.92</v>
      </c>
      <c r="J21" s="35">
        <f>H21+I21</f>
        <v>875.92</v>
      </c>
      <c r="K21" s="35">
        <f t="shared" si="0"/>
        <v>0</v>
      </c>
      <c r="L21" s="35">
        <f t="shared" si="0"/>
        <v>0</v>
      </c>
      <c r="M21" s="35">
        <f>K21+L21</f>
        <v>0</v>
      </c>
    </row>
    <row r="22" spans="1:13" s="17" customFormat="1" ht="29.25" customHeight="1">
      <c r="A22" s="64">
        <v>2</v>
      </c>
      <c r="B22" s="63" t="s">
        <v>64</v>
      </c>
      <c r="C22" s="35"/>
      <c r="D22" s="35"/>
      <c r="E22" s="35"/>
      <c r="F22" s="74">
        <f>F23+F24+F25+F26+F27</f>
        <v>1067.6390000000001</v>
      </c>
      <c r="G22" s="74">
        <f>G23+G24+G25+G26+G27</f>
        <v>1067.6390000000001</v>
      </c>
      <c r="H22" s="66"/>
      <c r="I22" s="74">
        <f>I23+I24+I25+I26+I27</f>
        <v>1067.6390000000001</v>
      </c>
      <c r="J22" s="74">
        <f>J23+J24+J25+J26+J27</f>
        <v>1067.6390000000001</v>
      </c>
      <c r="K22" s="66"/>
      <c r="L22" s="66"/>
      <c r="M22" s="66"/>
    </row>
    <row r="23" spans="1:13" s="17" customFormat="1" ht="63.75" customHeight="1">
      <c r="A23" s="64"/>
      <c r="B23" s="71" t="s">
        <v>80</v>
      </c>
      <c r="C23" s="72" t="s">
        <v>81</v>
      </c>
      <c r="D23" s="73" t="s">
        <v>96</v>
      </c>
      <c r="E23" s="35">
        <v>0</v>
      </c>
      <c r="F23" s="35">
        <v>191.719</v>
      </c>
      <c r="G23" s="66">
        <f>E23+F23</f>
        <v>191.719</v>
      </c>
      <c r="H23" s="35">
        <v>0</v>
      </c>
      <c r="I23" s="35">
        <f>F23</f>
        <v>191.719</v>
      </c>
      <c r="J23" s="35">
        <f>H23+I23</f>
        <v>191.719</v>
      </c>
      <c r="K23" s="35">
        <v>0</v>
      </c>
      <c r="L23" s="35">
        <v>0</v>
      </c>
      <c r="M23" s="35">
        <v>0</v>
      </c>
    </row>
    <row r="24" spans="1:13" s="17" customFormat="1" ht="67.5" customHeight="1">
      <c r="A24" s="64"/>
      <c r="B24" s="71" t="s">
        <v>80</v>
      </c>
      <c r="C24" s="72" t="s">
        <v>81</v>
      </c>
      <c r="D24" s="73" t="s">
        <v>97</v>
      </c>
      <c r="E24" s="35">
        <v>0</v>
      </c>
      <c r="F24" s="66">
        <v>228.193</v>
      </c>
      <c r="G24" s="66">
        <f>E24+F24</f>
        <v>228.193</v>
      </c>
      <c r="H24" s="35">
        <v>0</v>
      </c>
      <c r="I24" s="35">
        <f>F24</f>
        <v>228.193</v>
      </c>
      <c r="J24" s="35">
        <f>H24+I24</f>
        <v>228.193</v>
      </c>
      <c r="K24" s="35">
        <v>0</v>
      </c>
      <c r="L24" s="35">
        <v>0</v>
      </c>
      <c r="M24" s="35">
        <v>0</v>
      </c>
    </row>
    <row r="25" spans="1:13" s="17" customFormat="1" ht="69.75" customHeight="1">
      <c r="A25" s="64"/>
      <c r="B25" s="71" t="s">
        <v>80</v>
      </c>
      <c r="C25" s="72" t="s">
        <v>81</v>
      </c>
      <c r="D25" s="73" t="s">
        <v>98</v>
      </c>
      <c r="E25" s="35">
        <v>0</v>
      </c>
      <c r="F25" s="66">
        <v>267.393</v>
      </c>
      <c r="G25" s="66">
        <f>E25+F25</f>
        <v>267.393</v>
      </c>
      <c r="H25" s="35">
        <v>0</v>
      </c>
      <c r="I25" s="35">
        <f>F25</f>
        <v>267.393</v>
      </c>
      <c r="J25" s="35">
        <f>H25+I25</f>
        <v>267.393</v>
      </c>
      <c r="K25" s="35">
        <v>0</v>
      </c>
      <c r="L25" s="35">
        <v>0</v>
      </c>
      <c r="M25" s="35">
        <v>0</v>
      </c>
    </row>
    <row r="26" spans="1:13" s="17" customFormat="1" ht="71.25" customHeight="1">
      <c r="A26" s="64"/>
      <c r="B26" s="71" t="s">
        <v>80</v>
      </c>
      <c r="C26" s="72" t="s">
        <v>81</v>
      </c>
      <c r="D26" s="73" t="s">
        <v>98</v>
      </c>
      <c r="E26" s="35">
        <v>0</v>
      </c>
      <c r="F26" s="35">
        <v>39.48</v>
      </c>
      <c r="G26" s="66">
        <f>E26+F26</f>
        <v>39.48</v>
      </c>
      <c r="H26" s="35">
        <v>0</v>
      </c>
      <c r="I26" s="35">
        <f>F26</f>
        <v>39.48</v>
      </c>
      <c r="J26" s="35">
        <f>H26+I26</f>
        <v>39.48</v>
      </c>
      <c r="K26" s="35">
        <f aca="true" t="shared" si="1" ref="K26:L31">H26-E26</f>
        <v>0</v>
      </c>
      <c r="L26" s="35">
        <f t="shared" si="1"/>
        <v>0</v>
      </c>
      <c r="M26" s="35">
        <f>K26+L26</f>
        <v>0</v>
      </c>
    </row>
    <row r="27" spans="1:13" s="17" customFormat="1" ht="68.25" customHeight="1">
      <c r="A27" s="64"/>
      <c r="B27" s="71" t="s">
        <v>80</v>
      </c>
      <c r="C27" s="72" t="s">
        <v>81</v>
      </c>
      <c r="D27" s="73" t="s">
        <v>98</v>
      </c>
      <c r="E27" s="35">
        <v>0</v>
      </c>
      <c r="F27" s="66">
        <v>340.854</v>
      </c>
      <c r="G27" s="66">
        <f>E27+F27</f>
        <v>340.854</v>
      </c>
      <c r="H27" s="35">
        <v>0</v>
      </c>
      <c r="I27" s="35">
        <f>F27</f>
        <v>340.854</v>
      </c>
      <c r="J27" s="35">
        <f>H27+I27</f>
        <v>340.854</v>
      </c>
      <c r="K27" s="35">
        <f t="shared" si="1"/>
        <v>0</v>
      </c>
      <c r="L27" s="35">
        <f t="shared" si="1"/>
        <v>0</v>
      </c>
      <c r="M27" s="35">
        <f>K27+L27</f>
        <v>0</v>
      </c>
    </row>
    <row r="28" spans="1:13" s="17" customFormat="1" ht="31.5" customHeight="1">
      <c r="A28" s="64">
        <v>3</v>
      </c>
      <c r="B28" s="63" t="s">
        <v>65</v>
      </c>
      <c r="C28" s="42"/>
      <c r="D28" s="35"/>
      <c r="E28" s="35"/>
      <c r="F28" s="74">
        <f>F29+F30+F31</f>
        <v>1067.639</v>
      </c>
      <c r="G28" s="74">
        <f>G29+G30+G31</f>
        <v>1067.639</v>
      </c>
      <c r="H28" s="35"/>
      <c r="I28" s="64">
        <f>I29+I31</f>
        <v>1067.639</v>
      </c>
      <c r="J28" s="74">
        <f>J29+J31</f>
        <v>1067.639</v>
      </c>
      <c r="K28" s="35"/>
      <c r="L28" s="35"/>
      <c r="M28" s="64"/>
    </row>
    <row r="29" spans="1:13" s="17" customFormat="1" ht="151.5" customHeight="1">
      <c r="A29" s="64"/>
      <c r="B29" s="71" t="s">
        <v>82</v>
      </c>
      <c r="C29" s="72" t="s">
        <v>48</v>
      </c>
      <c r="D29" s="73" t="s">
        <v>99</v>
      </c>
      <c r="E29" s="35">
        <v>0</v>
      </c>
      <c r="F29" s="35">
        <v>191.719</v>
      </c>
      <c r="G29" s="35">
        <f>E29+F29</f>
        <v>191.719</v>
      </c>
      <c r="H29" s="35">
        <v>0</v>
      </c>
      <c r="I29" s="35">
        <f>F29</f>
        <v>191.719</v>
      </c>
      <c r="J29" s="35">
        <f>H29+I29</f>
        <v>191.719</v>
      </c>
      <c r="K29" s="35">
        <v>0</v>
      </c>
      <c r="L29" s="35">
        <v>0</v>
      </c>
      <c r="M29" s="35">
        <v>0</v>
      </c>
    </row>
    <row r="30" spans="1:13" s="17" customFormat="1" ht="77.25" customHeight="1" hidden="1">
      <c r="A30" s="64"/>
      <c r="B30" s="71" t="s">
        <v>82</v>
      </c>
      <c r="C30" s="72" t="s">
        <v>48</v>
      </c>
      <c r="D30" s="73" t="s">
        <v>83</v>
      </c>
      <c r="E30" s="65">
        <v>0</v>
      </c>
      <c r="F30" s="66">
        <v>0</v>
      </c>
      <c r="G30" s="35">
        <f>E30+F30</f>
        <v>0</v>
      </c>
      <c r="H30" s="35">
        <v>0</v>
      </c>
      <c r="I30" s="35">
        <f>F30</f>
        <v>0</v>
      </c>
      <c r="J30" s="35">
        <f>H30+I30</f>
        <v>0</v>
      </c>
      <c r="K30" s="65">
        <f t="shared" si="1"/>
        <v>0</v>
      </c>
      <c r="L30" s="35">
        <f t="shared" si="1"/>
        <v>0</v>
      </c>
      <c r="M30" s="65">
        <f>K30+L30</f>
        <v>0</v>
      </c>
    </row>
    <row r="31" spans="1:13" s="17" customFormat="1" ht="116.25" customHeight="1">
      <c r="A31" s="64"/>
      <c r="B31" s="71" t="s">
        <v>82</v>
      </c>
      <c r="C31" s="72" t="s">
        <v>48</v>
      </c>
      <c r="D31" s="73" t="s">
        <v>100</v>
      </c>
      <c r="E31" s="35">
        <v>0</v>
      </c>
      <c r="F31" s="35">
        <v>875.92</v>
      </c>
      <c r="G31" s="35">
        <f>E31+F31</f>
        <v>875.92</v>
      </c>
      <c r="H31" s="35">
        <v>0</v>
      </c>
      <c r="I31" s="35">
        <f>F31</f>
        <v>875.92</v>
      </c>
      <c r="J31" s="35">
        <f>H31+I31</f>
        <v>875.92</v>
      </c>
      <c r="K31" s="35">
        <f t="shared" si="1"/>
        <v>0</v>
      </c>
      <c r="L31" s="35">
        <f t="shared" si="1"/>
        <v>0</v>
      </c>
      <c r="M31" s="35">
        <f>K31+L31</f>
        <v>0</v>
      </c>
    </row>
    <row r="32" spans="1:13" s="17" customFormat="1" ht="24" customHeight="1">
      <c r="A32" s="64">
        <v>4</v>
      </c>
      <c r="B32" s="63" t="s">
        <v>66</v>
      </c>
      <c r="C32" s="42"/>
      <c r="D32" s="35"/>
      <c r="E32" s="35"/>
      <c r="F32" s="35"/>
      <c r="G32" s="64"/>
      <c r="H32" s="35"/>
      <c r="I32" s="35"/>
      <c r="J32" s="64"/>
      <c r="K32" s="35"/>
      <c r="L32" s="35"/>
      <c r="M32" s="64"/>
    </row>
    <row r="33" spans="1:13" s="17" customFormat="1" ht="26.25" customHeight="1">
      <c r="A33" s="42"/>
      <c r="B33" s="75" t="s">
        <v>84</v>
      </c>
      <c r="C33" s="76" t="s">
        <v>49</v>
      </c>
      <c r="D33" s="35" t="s">
        <v>40</v>
      </c>
      <c r="E33" s="65">
        <v>0</v>
      </c>
      <c r="F33" s="65">
        <v>100</v>
      </c>
      <c r="G33" s="67">
        <f>E33+F33</f>
        <v>100</v>
      </c>
      <c r="H33" s="65">
        <v>0</v>
      </c>
      <c r="I33" s="65">
        <v>100</v>
      </c>
      <c r="J33" s="67">
        <f>H33+I33</f>
        <v>100</v>
      </c>
      <c r="K33" s="65">
        <f>H33-E33</f>
        <v>0</v>
      </c>
      <c r="L33" s="65">
        <f>I33-F33</f>
        <v>0</v>
      </c>
      <c r="M33" s="65">
        <f>K33+L33</f>
        <v>0</v>
      </c>
    </row>
    <row r="34" spans="1:13" ht="30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4.75" customHeight="1" hidden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24.75" customHeight="1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8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23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2" s="69" customFormat="1" ht="38.25" customHeight="1">
      <c r="A40" s="101" t="s">
        <v>104</v>
      </c>
      <c r="B40" s="101"/>
      <c r="C40" s="101"/>
      <c r="D40" s="101"/>
      <c r="E40" s="101"/>
      <c r="F40" s="101"/>
      <c r="G40" s="70"/>
      <c r="H40" s="70"/>
      <c r="J40" s="98" t="s">
        <v>101</v>
      </c>
      <c r="K40" s="98"/>
      <c r="L40" s="98"/>
    </row>
    <row r="41" spans="1:12" ht="14.25" customHeight="1">
      <c r="A41" s="9"/>
      <c r="B41" s="5"/>
      <c r="G41" s="87" t="s">
        <v>8</v>
      </c>
      <c r="H41" s="87"/>
      <c r="I41" s="27"/>
      <c r="J41" s="115" t="s">
        <v>9</v>
      </c>
      <c r="K41" s="115"/>
      <c r="L41" s="115"/>
    </row>
  </sheetData>
  <sheetProtection/>
  <mergeCells count="18">
    <mergeCell ref="H16:J16"/>
    <mergeCell ref="K16:M16"/>
    <mergeCell ref="J1:M1"/>
    <mergeCell ref="J2:M2"/>
    <mergeCell ref="J3:M3"/>
    <mergeCell ref="A6:M6"/>
    <mergeCell ref="A7:M7"/>
    <mergeCell ref="A8:M8"/>
    <mergeCell ref="G41:H41"/>
    <mergeCell ref="A40:F40"/>
    <mergeCell ref="J40:L40"/>
    <mergeCell ref="J41:L41"/>
    <mergeCell ref="A9:M9"/>
    <mergeCell ref="A10:M10"/>
    <mergeCell ref="A11:M11"/>
    <mergeCell ref="C13:M13"/>
    <mergeCell ref="C14:M14"/>
    <mergeCell ref="E16:G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  <rowBreaks count="1" manualBreakCount="1">
    <brk id="2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3">
      <selection activeCell="H21" sqref="H21:J21"/>
    </sheetView>
  </sheetViews>
  <sheetFormatPr defaultColWidth="9.00390625" defaultRowHeight="12.75"/>
  <cols>
    <col min="1" max="1" width="14.375" style="0" customWidth="1"/>
    <col min="2" max="2" width="31.25390625" style="0" customWidth="1"/>
    <col min="3" max="3" width="13.375" style="0" customWidth="1"/>
    <col min="4" max="4" width="36.625" style="0" customWidth="1"/>
    <col min="5" max="5" width="13.375" style="0" customWidth="1"/>
    <col min="6" max="6" width="12.625" style="0" customWidth="1"/>
    <col min="7" max="7" width="11.875" style="0" customWidth="1"/>
    <col min="8" max="8" width="12.875" style="0" customWidth="1"/>
    <col min="9" max="9" width="12.75390625" style="0" customWidth="1"/>
    <col min="10" max="10" width="11.625" style="0" customWidth="1"/>
  </cols>
  <sheetData>
    <row r="1" spans="7:10" ht="12.75">
      <c r="G1" s="116" t="s">
        <v>44</v>
      </c>
      <c r="H1" s="116"/>
      <c r="I1" s="116"/>
      <c r="J1" s="116"/>
    </row>
    <row r="2" spans="7:10" ht="12.75">
      <c r="G2" s="116" t="s">
        <v>24</v>
      </c>
      <c r="H2" s="116"/>
      <c r="I2" s="116"/>
      <c r="J2" s="116"/>
    </row>
    <row r="3" spans="7:10" ht="12.75">
      <c r="G3" s="116" t="s">
        <v>25</v>
      </c>
      <c r="H3" s="116"/>
      <c r="I3" s="116"/>
      <c r="J3" s="116"/>
    </row>
    <row r="4" spans="7:10" ht="12.75">
      <c r="G4" s="116"/>
      <c r="H4" s="116"/>
      <c r="I4" s="116"/>
      <c r="J4" s="116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117" t="s">
        <v>45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24.75" customHeight="1">
      <c r="A7" s="117" t="s">
        <v>46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21" customHeight="1">
      <c r="A8" s="88" t="s">
        <v>47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24.75" customHeight="1">
      <c r="A9" s="91" t="s">
        <v>86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12.75">
      <c r="A10" s="120" t="s">
        <v>0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ht="30.75" customHeight="1">
      <c r="A11" s="109" t="s">
        <v>85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8.75">
      <c r="A12" s="6"/>
      <c r="B12" s="6"/>
      <c r="C12" s="6"/>
      <c r="D12" s="6"/>
      <c r="E12" s="6"/>
      <c r="F12" s="6"/>
      <c r="G12" s="5"/>
      <c r="H12" s="5"/>
      <c r="I12" s="32" t="s">
        <v>22</v>
      </c>
      <c r="J12" s="5"/>
    </row>
    <row r="13" spans="1:10" s="36" customFormat="1" ht="69" customHeight="1">
      <c r="A13" s="118" t="s">
        <v>20</v>
      </c>
      <c r="B13" s="118" t="s">
        <v>21</v>
      </c>
      <c r="C13" s="118" t="s">
        <v>14</v>
      </c>
      <c r="D13" s="118" t="s">
        <v>3</v>
      </c>
      <c r="E13" s="118" t="s">
        <v>11</v>
      </c>
      <c r="F13" s="118"/>
      <c r="G13" s="118"/>
      <c r="H13" s="119" t="s">
        <v>10</v>
      </c>
      <c r="I13" s="119"/>
      <c r="J13" s="119"/>
    </row>
    <row r="14" spans="1:10" s="36" customFormat="1" ht="69" customHeight="1">
      <c r="A14" s="118"/>
      <c r="B14" s="118"/>
      <c r="C14" s="118"/>
      <c r="D14" s="118"/>
      <c r="E14" s="34" t="s">
        <v>7</v>
      </c>
      <c r="F14" s="34" t="s">
        <v>12</v>
      </c>
      <c r="G14" s="34" t="s">
        <v>13</v>
      </c>
      <c r="H14" s="34" t="s">
        <v>7</v>
      </c>
      <c r="I14" s="34" t="s">
        <v>12</v>
      </c>
      <c r="J14" s="34" t="s">
        <v>13</v>
      </c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</row>
    <row r="16" spans="1:10" s="17" customFormat="1" ht="92.25" customHeight="1">
      <c r="A16" s="37">
        <v>0</v>
      </c>
      <c r="B16" s="38">
        <v>0</v>
      </c>
      <c r="C16" s="37">
        <v>0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ht="26.2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6.2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 s="25" customFormat="1" ht="30" customHeight="1">
      <c r="A21" s="101" t="s">
        <v>102</v>
      </c>
      <c r="B21" s="101"/>
      <c r="C21" s="101"/>
      <c r="D21" s="101"/>
      <c r="E21" s="101"/>
      <c r="F21" s="29"/>
      <c r="G21" s="81"/>
      <c r="H21" s="98" t="s">
        <v>101</v>
      </c>
      <c r="I21" s="98"/>
      <c r="J21" s="98"/>
      <c r="K21" s="26"/>
    </row>
    <row r="22" spans="1:10" ht="21" customHeight="1">
      <c r="A22" s="9"/>
      <c r="B22" s="5"/>
      <c r="D22" s="82"/>
      <c r="E22" s="83"/>
      <c r="F22" s="84" t="s">
        <v>8</v>
      </c>
      <c r="G22" s="85"/>
      <c r="H22" s="121" t="s">
        <v>9</v>
      </c>
      <c r="I22" s="121"/>
      <c r="J22" s="121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/>
  <mergeCells count="19">
    <mergeCell ref="D13:D14"/>
    <mergeCell ref="E13:G13"/>
    <mergeCell ref="H13:J13"/>
    <mergeCell ref="G1:J1"/>
    <mergeCell ref="G2:J2"/>
    <mergeCell ref="G3:J3"/>
    <mergeCell ref="G4:J4"/>
    <mergeCell ref="A6:J6"/>
    <mergeCell ref="A7:J7"/>
    <mergeCell ref="H21:J21"/>
    <mergeCell ref="H22:J22"/>
    <mergeCell ref="A21:E21"/>
    <mergeCell ref="A8:J8"/>
    <mergeCell ref="A9:J9"/>
    <mergeCell ref="A10:J10"/>
    <mergeCell ref="A11:J11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75390625" style="0" customWidth="1"/>
    <col min="2" max="2" width="34.25390625" style="0" customWidth="1"/>
    <col min="3" max="3" width="47.75390625" style="0" customWidth="1"/>
    <col min="4" max="4" width="13.125" style="0" customWidth="1"/>
    <col min="5" max="5" width="15.25390625" style="0" customWidth="1"/>
    <col min="6" max="6" width="13.125" style="0" customWidth="1"/>
    <col min="7" max="7" width="13.375" style="0" customWidth="1"/>
    <col min="8" max="8" width="15.375" style="0" customWidth="1"/>
    <col min="9" max="9" width="16.375" style="0" bestFit="1" customWidth="1"/>
  </cols>
  <sheetData>
    <row r="1" spans="7:9" ht="12.75">
      <c r="G1" s="116" t="s">
        <v>42</v>
      </c>
      <c r="H1" s="116"/>
      <c r="I1" s="116"/>
    </row>
    <row r="2" spans="7:9" ht="12.75">
      <c r="G2" s="116" t="s">
        <v>24</v>
      </c>
      <c r="H2" s="116"/>
      <c r="I2" s="116"/>
    </row>
    <row r="3" spans="7:9" ht="12.75">
      <c r="G3" s="116" t="s">
        <v>25</v>
      </c>
      <c r="H3" s="116"/>
      <c r="I3" s="116"/>
    </row>
    <row r="4" spans="7:9" ht="12.75">
      <c r="G4" s="116"/>
      <c r="H4" s="116"/>
      <c r="I4" s="116"/>
    </row>
    <row r="6" spans="1:9" ht="61.5" customHeight="1">
      <c r="A6" s="88" t="s">
        <v>43</v>
      </c>
      <c r="B6" s="88"/>
      <c r="C6" s="88"/>
      <c r="D6" s="88"/>
      <c r="E6" s="88"/>
      <c r="F6" s="88"/>
      <c r="G6" s="88"/>
      <c r="H6" s="88"/>
      <c r="I6" s="88"/>
    </row>
    <row r="7" spans="1:11" ht="31.5" customHeight="1">
      <c r="A7" s="91" t="s">
        <v>86</v>
      </c>
      <c r="B7" s="91"/>
      <c r="C7" s="91"/>
      <c r="D7" s="91"/>
      <c r="E7" s="91"/>
      <c r="F7" s="91"/>
      <c r="G7" s="91"/>
      <c r="H7" s="91"/>
      <c r="I7" s="91"/>
      <c r="J7" s="4"/>
      <c r="K7" s="4"/>
    </row>
    <row r="8" spans="1:11" ht="20.25" customHeight="1">
      <c r="A8" s="120" t="s">
        <v>0</v>
      </c>
      <c r="B8" s="120"/>
      <c r="C8" s="120"/>
      <c r="D8" s="120"/>
      <c r="E8" s="120"/>
      <c r="F8" s="120"/>
      <c r="G8" s="120"/>
      <c r="H8" s="120"/>
      <c r="I8" s="120"/>
      <c r="J8" s="2"/>
      <c r="K8" s="2"/>
    </row>
    <row r="9" spans="1:11" ht="31.5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3"/>
      <c r="K9" s="3"/>
    </row>
    <row r="10" spans="1:9" ht="24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6"/>
      <c r="B11" s="6"/>
      <c r="C11" s="6"/>
      <c r="D11" s="6"/>
      <c r="E11" s="6"/>
      <c r="F11" s="5"/>
      <c r="G11" s="5"/>
      <c r="H11" s="5"/>
      <c r="I11" s="32" t="s">
        <v>5</v>
      </c>
    </row>
    <row r="12" spans="1:9" ht="35.25" customHeight="1">
      <c r="A12" s="118" t="s">
        <v>14</v>
      </c>
      <c r="B12" s="112" t="s">
        <v>16</v>
      </c>
      <c r="C12" s="118" t="s">
        <v>3</v>
      </c>
      <c r="D12" s="118" t="s">
        <v>11</v>
      </c>
      <c r="E12" s="118"/>
      <c r="F12" s="118"/>
      <c r="G12" s="119" t="s">
        <v>10</v>
      </c>
      <c r="H12" s="119"/>
      <c r="I12" s="119"/>
    </row>
    <row r="13" spans="1:9" ht="75" customHeight="1">
      <c r="A13" s="118"/>
      <c r="B13" s="114"/>
      <c r="C13" s="118"/>
      <c r="D13" s="34" t="s">
        <v>7</v>
      </c>
      <c r="E13" s="34" t="s">
        <v>12</v>
      </c>
      <c r="F13" s="34" t="s">
        <v>13</v>
      </c>
      <c r="G13" s="34" t="s">
        <v>7</v>
      </c>
      <c r="H13" s="34" t="s">
        <v>12</v>
      </c>
      <c r="I13" s="34" t="s">
        <v>13</v>
      </c>
    </row>
    <row r="14" spans="1:9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18" customHeight="1">
      <c r="A15" s="40">
        <v>0</v>
      </c>
      <c r="B15" s="41">
        <v>0</v>
      </c>
      <c r="C15" s="40">
        <v>0</v>
      </c>
      <c r="D15" s="40">
        <v>0</v>
      </c>
      <c r="E15" s="40">
        <v>0</v>
      </c>
      <c r="F15" s="39" t="s">
        <v>41</v>
      </c>
      <c r="G15" s="40">
        <v>0</v>
      </c>
      <c r="H15" s="40">
        <v>0</v>
      </c>
      <c r="I15" s="39" t="s">
        <v>41</v>
      </c>
    </row>
    <row r="16" spans="1:9" ht="23.25" customHeight="1">
      <c r="A16" s="40">
        <v>0</v>
      </c>
      <c r="B16" s="41">
        <v>0</v>
      </c>
      <c r="C16" s="40">
        <v>0</v>
      </c>
      <c r="D16" s="40">
        <v>0</v>
      </c>
      <c r="E16" s="40">
        <v>0</v>
      </c>
      <c r="F16" s="39" t="s">
        <v>41</v>
      </c>
      <c r="G16" s="40">
        <v>0</v>
      </c>
      <c r="H16" s="40">
        <v>0</v>
      </c>
      <c r="I16" s="39" t="s">
        <v>41</v>
      </c>
    </row>
    <row r="17" spans="1:9" ht="23.25" customHeight="1">
      <c r="A17" s="40">
        <v>0</v>
      </c>
      <c r="B17" s="41">
        <v>0</v>
      </c>
      <c r="C17" s="40">
        <v>0</v>
      </c>
      <c r="D17" s="40">
        <v>0</v>
      </c>
      <c r="E17" s="40">
        <v>0</v>
      </c>
      <c r="F17" s="39" t="s">
        <v>41</v>
      </c>
      <c r="G17" s="40">
        <v>0</v>
      </c>
      <c r="H17" s="40">
        <v>0</v>
      </c>
      <c r="I17" s="39" t="s">
        <v>41</v>
      </c>
    </row>
    <row r="18" spans="1:9" ht="18.75" customHeight="1">
      <c r="A18" s="40">
        <v>0</v>
      </c>
      <c r="B18" s="41">
        <v>0</v>
      </c>
      <c r="C18" s="40">
        <v>0</v>
      </c>
      <c r="D18" s="40">
        <v>0</v>
      </c>
      <c r="E18" s="40">
        <v>0</v>
      </c>
      <c r="F18" s="39" t="s">
        <v>41</v>
      </c>
      <c r="G18" s="40">
        <v>0</v>
      </c>
      <c r="H18" s="40">
        <v>0</v>
      </c>
      <c r="I18" s="39" t="s">
        <v>41</v>
      </c>
    </row>
    <row r="19" spans="1:9" ht="24" customHeight="1">
      <c r="A19" s="40">
        <v>0</v>
      </c>
      <c r="B19" s="41">
        <v>0</v>
      </c>
      <c r="C19" s="40">
        <v>0</v>
      </c>
      <c r="D19" s="40">
        <v>0</v>
      </c>
      <c r="E19" s="40">
        <v>0</v>
      </c>
      <c r="F19" s="39" t="s">
        <v>41</v>
      </c>
      <c r="G19" s="40">
        <v>0</v>
      </c>
      <c r="H19" s="40">
        <v>0</v>
      </c>
      <c r="I19" s="39" t="s">
        <v>41</v>
      </c>
    </row>
    <row r="20" spans="1:9" ht="26.25" customHeight="1">
      <c r="A20" s="122" t="s">
        <v>15</v>
      </c>
      <c r="B20" s="123"/>
      <c r="C20" s="124"/>
      <c r="D20" s="40">
        <v>0</v>
      </c>
      <c r="E20" s="40">
        <v>0</v>
      </c>
      <c r="F20" s="39" t="s">
        <v>41</v>
      </c>
      <c r="G20" s="40">
        <v>0</v>
      </c>
      <c r="H20" s="40">
        <v>0</v>
      </c>
      <c r="I20" s="39" t="s">
        <v>41</v>
      </c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23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21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11" s="25" customFormat="1" ht="24" customHeight="1">
      <c r="A25" s="125" t="s">
        <v>102</v>
      </c>
      <c r="B25" s="125"/>
      <c r="C25" s="125"/>
      <c r="D25" s="29"/>
      <c r="E25" s="29"/>
      <c r="F25" s="28"/>
      <c r="G25" s="98" t="s">
        <v>101</v>
      </c>
      <c r="H25" s="98"/>
      <c r="K25" s="26"/>
    </row>
    <row r="26" spans="1:9" ht="26.25" customHeight="1">
      <c r="A26" s="9"/>
      <c r="B26" s="5"/>
      <c r="D26" s="99" t="s">
        <v>8</v>
      </c>
      <c r="E26" s="99"/>
      <c r="F26" s="86"/>
      <c r="G26" s="100" t="s">
        <v>9</v>
      </c>
      <c r="H26" s="100"/>
      <c r="I26" s="27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8">
    <mergeCell ref="D12:F12"/>
    <mergeCell ref="G12:I12"/>
    <mergeCell ref="G1:I1"/>
    <mergeCell ref="G2:I2"/>
    <mergeCell ref="G3:I3"/>
    <mergeCell ref="G4:I4"/>
    <mergeCell ref="A6:I6"/>
    <mergeCell ref="A7:I7"/>
    <mergeCell ref="A20:C20"/>
    <mergeCell ref="G25:H25"/>
    <mergeCell ref="D26:E26"/>
    <mergeCell ref="G26:H26"/>
    <mergeCell ref="A25:C25"/>
    <mergeCell ref="A8:I8"/>
    <mergeCell ref="A9:I9"/>
    <mergeCell ref="A12:A13"/>
    <mergeCell ref="B12:B13"/>
    <mergeCell ref="C12:C13"/>
  </mergeCells>
  <printOptions/>
  <pageMargins left="0.57" right="0.41" top="0.71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Компик</cp:lastModifiedBy>
  <cp:lastPrinted>2021-02-02T08:44:28Z</cp:lastPrinted>
  <dcterms:created xsi:type="dcterms:W3CDTF">2015-02-17T05:51:40Z</dcterms:created>
  <dcterms:modified xsi:type="dcterms:W3CDTF">2021-02-02T12:54:34Z</dcterms:modified>
  <cp:category/>
  <cp:version/>
  <cp:contentType/>
  <cp:contentStatus/>
</cp:coreProperties>
</file>