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расходы" sheetId="1" r:id="rId1"/>
  </sheets>
  <definedNames>
    <definedName name="_xlnm.Print_Area" localSheetId="0">'расходы'!$A$1:$O$127</definedName>
  </definedNames>
  <calcPr fullCalcOnLoad="1"/>
</workbook>
</file>

<file path=xl/sharedStrings.xml><?xml version="1.0" encoding="utf-8"?>
<sst xmlns="http://schemas.openxmlformats.org/spreadsheetml/2006/main" count="93" uniqueCount="74">
  <si>
    <t>Расходы на зарплату</t>
  </si>
  <si>
    <t>Начисление на зарплату (36,2%)</t>
  </si>
  <si>
    <t>Оплата энергоносителей</t>
  </si>
  <si>
    <t>Оплата водопотребления</t>
  </si>
  <si>
    <t>Оплата электроэнергии</t>
  </si>
  <si>
    <t>Оплата теплоснабжения</t>
  </si>
  <si>
    <t>Прочие расходы</t>
  </si>
  <si>
    <t>Приобретение материалов, оборудования и инвентаря</t>
  </si>
  <si>
    <t>Оплата транспортных услуг и содержание транспорных средств</t>
  </si>
  <si>
    <t>Услуги связи</t>
  </si>
  <si>
    <t>Командировочные расходы</t>
  </si>
  <si>
    <t>Техническое обслуживание кассового аппарата</t>
  </si>
  <si>
    <t>Оплата услуг за вывоз мусора</t>
  </si>
  <si>
    <t>- Оплата водопотребления</t>
  </si>
  <si>
    <t>- Оплата других коммунальных услуг (вывоз мусора)</t>
  </si>
  <si>
    <t>- Оплата электроэнергии</t>
  </si>
  <si>
    <t>- Оплата услуг за вывоз мусора</t>
  </si>
  <si>
    <t>- Другие расходы (оплата кассовых услуг)</t>
  </si>
  <si>
    <t>- Техническое обслуживание кассового аппарата</t>
  </si>
  <si>
    <t>- Другие расходы (оплата ежегодных членских взносов Ассоциации местных и региональных властей Украины)</t>
  </si>
  <si>
    <t>Капитальный ремонт административного здания</t>
  </si>
  <si>
    <t>ПРОЧИЕ  РАСХОДЫ  НА СОЦИАЛЬНУЮ  ЗАЩИТУ  НАСЕЛЕНИЯ</t>
  </si>
  <si>
    <t>0</t>
  </si>
  <si>
    <t>Начисление на зарплату (36,4%)</t>
  </si>
  <si>
    <t>ПРОЧИЕ  РАСХОДЫ</t>
  </si>
  <si>
    <t>у % до плану</t>
  </si>
  <si>
    <t>Загальний фонд</t>
  </si>
  <si>
    <t>Спеціальний фонд</t>
  </si>
  <si>
    <t>Найменування показників</t>
  </si>
  <si>
    <t>ОРГАНИ МІСЦЕВОГО САМОВРЯДУВАННЯ</t>
  </si>
  <si>
    <t>Видатки на зарплату</t>
  </si>
  <si>
    <t>Оплата комунальних послуг та енергоносіїв</t>
  </si>
  <si>
    <t>- Оплата теплопостачання</t>
  </si>
  <si>
    <t>- Оплата водопостачання і водовідведення</t>
  </si>
  <si>
    <t>- Оплата електроенергії</t>
  </si>
  <si>
    <t>- Оплата інших комунальних послуг (вивіз сміття)</t>
  </si>
  <si>
    <t>- Придбання предметів, матеріалів, обладнання та інвентаря, ГСМ, автозапчастин для службового автомобіля та інше</t>
  </si>
  <si>
    <t>- Оплата податків, зборів та пені</t>
  </si>
  <si>
    <t>Видатки на відрядження</t>
  </si>
  <si>
    <t>БЛАГОУСТРІЙ МІСТА</t>
  </si>
  <si>
    <t>Видатки на оплату праці</t>
  </si>
  <si>
    <t>Інші видатки</t>
  </si>
  <si>
    <t>МІСЬКІ ЗАХОДИ</t>
  </si>
  <si>
    <t>ВСЬОГО по видаткам:</t>
  </si>
  <si>
    <t>- Придбання господарських матеріалів, інвентаря, дизельного палива</t>
  </si>
  <si>
    <t>Секретар міської ради</t>
  </si>
  <si>
    <t>Л.М. Богданова</t>
  </si>
  <si>
    <t>Нарахування на зарплату (36,3%)</t>
  </si>
  <si>
    <t>Нарахування на оплату праці (34,7%)</t>
  </si>
  <si>
    <t>Відхилення</t>
  </si>
  <si>
    <t>Капітальні видатки</t>
  </si>
  <si>
    <t>Поточні видатки</t>
  </si>
  <si>
    <t>у %                        до плану</t>
  </si>
  <si>
    <t xml:space="preserve">   </t>
  </si>
  <si>
    <t>Оплата за експерно-грошову оцінку земельної ділянки, що підлягає продажу</t>
  </si>
  <si>
    <t>- Оплата природного газу</t>
  </si>
  <si>
    <t>Оплата податків, зборів та пені</t>
  </si>
  <si>
    <t>- Оплата послуг (крім комунальних (послуги зв"язку, банківські послуги, заправка картриджів їх ремонт, страхування автомобіля, вивіз ТБВ та інше))</t>
  </si>
  <si>
    <t>ЛІКВІДАЦІЯ ІНШОГО ЗАБРУДНЕННЯ НАВКОЛИШНЬОГО ПРИРОДНОГО СЕРЕДОВИЩА</t>
  </si>
  <si>
    <t>- Придбання обладнання і предметів довгострокового користування</t>
  </si>
  <si>
    <t>- Капітальний ремонт зелених насаджень</t>
  </si>
  <si>
    <t>- Вивіз несанкціонованих звалищ побутового сміття</t>
  </si>
  <si>
    <t>ЗЕМЛЕУСТРІЙ</t>
  </si>
  <si>
    <t>- Проведення експертної грошової оцінки земельної ділянки несільськогосподарського призначення, що підлягає продажу за адресою: м. Привілля,               вул. Ломонсова, б. 40</t>
  </si>
  <si>
    <t>ВИДАТКИ за І квартал 2015 року</t>
  </si>
  <si>
    <t>Касові                   видатки за                         І квартал              2015 року</t>
  </si>
  <si>
    <t>- Оплата послуг (крім комунальних) (автопослуги за вивіз сміття, банківські послуги  та інше)</t>
  </si>
  <si>
    <t>- Оплата послуг (крім комунальних) (послуги з розробки технічної документації з нормативної грошової оцінки земель м.Привілля)</t>
  </si>
  <si>
    <t>- Придбання подарункових наборів</t>
  </si>
  <si>
    <t>- Придбання контейнерів для ТПВ</t>
  </si>
  <si>
    <t>ВИДАТКИ НА ПРОВЕДЕННЯ РОБІТ, ЗВ'ЯЗАНИХ З БУДІВНИЦТВОМ, РЕКОНСТРУКЦІЄЮ, РЕМОНТОМ І УТРИМАННЯ АВТОДОРІГ ЗАГАЛЬНОГО КОРИСТУВАННЯ</t>
  </si>
  <si>
    <t>- Капітальний ремонт дорожнього покриття вул.П.Морозова м.Привілля</t>
  </si>
  <si>
    <t>План на                            І квартал   2015 року з урахуванням внесених змін</t>
  </si>
  <si>
    <t>План на                            І квартал                 2015 року з урахуванням внесених змін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</si>
</sst>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sz val="17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6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32"/>
      <name val="Times New Roman"/>
      <family val="1"/>
    </font>
    <font>
      <i/>
      <sz val="32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sz val="32"/>
      <color indexed="8"/>
      <name val="Times New Roman"/>
      <family val="1"/>
    </font>
    <font>
      <b/>
      <sz val="3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168" fontId="17" fillId="0" borderId="13" xfId="0" applyNumberFormat="1" applyFont="1" applyBorder="1" applyAlignment="1">
      <alignment horizontal="center" vertical="center"/>
    </xf>
    <xf numFmtId="168" fontId="17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168" fontId="18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168" fontId="19" fillId="0" borderId="13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168" fontId="17" fillId="0" borderId="16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68" fontId="17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168" fontId="17" fillId="0" borderId="18" xfId="0" applyNumberFormat="1" applyFont="1" applyBorder="1" applyAlignment="1">
      <alignment horizontal="center" vertical="center"/>
    </xf>
    <xf numFmtId="168" fontId="19" fillId="0" borderId="14" xfId="0" applyNumberFormat="1" applyFont="1" applyBorder="1" applyAlignment="1">
      <alignment vertical="center"/>
    </xf>
    <xf numFmtId="168" fontId="19" fillId="0" borderId="15" xfId="0" applyNumberFormat="1" applyFont="1" applyBorder="1" applyAlignment="1">
      <alignment vertical="center"/>
    </xf>
    <xf numFmtId="168" fontId="12" fillId="0" borderId="14" xfId="0" applyNumberFormat="1" applyFont="1" applyBorder="1" applyAlignment="1">
      <alignment vertical="center"/>
    </xf>
    <xf numFmtId="168" fontId="12" fillId="0" borderId="15" xfId="0" applyNumberFormat="1" applyFont="1" applyBorder="1" applyAlignment="1">
      <alignment vertical="center"/>
    </xf>
    <xf numFmtId="168" fontId="21" fillId="0" borderId="0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14" fillId="0" borderId="13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left" vertical="center" wrapText="1"/>
    </xf>
    <xf numFmtId="49" fontId="43" fillId="0" borderId="20" xfId="0" applyNumberFormat="1" applyFont="1" applyBorder="1" applyAlignment="1">
      <alignment horizontal="left" vertical="center" wrapText="1"/>
    </xf>
    <xf numFmtId="49" fontId="43" fillId="0" borderId="21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168" fontId="45" fillId="0" borderId="13" xfId="0" applyNumberFormat="1" applyFont="1" applyBorder="1" applyAlignment="1">
      <alignment horizontal="center" vertical="center"/>
    </xf>
    <xf numFmtId="168" fontId="45" fillId="0" borderId="11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168" fontId="46" fillId="0" borderId="13" xfId="0" applyNumberFormat="1" applyFont="1" applyBorder="1" applyAlignment="1">
      <alignment horizontal="center" vertical="center"/>
    </xf>
    <xf numFmtId="168" fontId="46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168" fontId="47" fillId="0" borderId="13" xfId="0" applyNumberFormat="1" applyFont="1" applyBorder="1" applyAlignment="1">
      <alignment horizontal="center" vertical="center"/>
    </xf>
    <xf numFmtId="168" fontId="47" fillId="0" borderId="11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168" fontId="48" fillId="0" borderId="13" xfId="0" applyNumberFormat="1" applyFont="1" applyBorder="1" applyAlignment="1">
      <alignment horizontal="center" vertical="center"/>
    </xf>
    <xf numFmtId="168" fontId="48" fillId="0" borderId="11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68" fontId="47" fillId="0" borderId="16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68" fontId="47" fillId="0" borderId="12" xfId="0" applyNumberFormat="1" applyFont="1" applyBorder="1" applyAlignment="1">
      <alignment horizontal="center" vertical="center"/>
    </xf>
    <xf numFmtId="168" fontId="45" fillId="0" borderId="16" xfId="0" applyNumberFormat="1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168" fontId="45" fillId="0" borderId="12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68" fontId="45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168" fontId="48" fillId="0" borderId="0" xfId="0" applyNumberFormat="1" applyFont="1" applyBorder="1" applyAlignment="1">
      <alignment horizontal="center" vertical="center"/>
    </xf>
    <xf numFmtId="168" fontId="46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view="pageBreakPreview" zoomScale="50" zoomScaleNormal="56" zoomScaleSheetLayoutView="50" zoomScalePageLayoutView="0" workbookViewId="0" topLeftCell="A29">
      <selection activeCell="A30" sqref="A30:O30"/>
    </sheetView>
  </sheetViews>
  <sheetFormatPr defaultColWidth="9.00390625" defaultRowHeight="12.75"/>
  <cols>
    <col min="1" max="1" width="14.75390625" style="0" customWidth="1"/>
    <col min="6" max="6" width="32.125" style="0" customWidth="1"/>
    <col min="7" max="7" width="28.00390625" style="0" hidden="1" customWidth="1"/>
    <col min="8" max="8" width="32.375" style="0" customWidth="1"/>
    <col min="9" max="9" width="33.75390625" style="0" customWidth="1"/>
    <col min="10" max="10" width="32.625" style="0" customWidth="1"/>
    <col min="11" max="11" width="18.25390625" style="0" customWidth="1"/>
    <col min="12" max="12" width="32.625" style="0" customWidth="1"/>
    <col min="13" max="13" width="29.625" style="0" customWidth="1"/>
    <col min="14" max="14" width="30.75390625" style="0" customWidth="1"/>
    <col min="15" max="15" width="17.125" style="0" customWidth="1"/>
  </cols>
  <sheetData>
    <row r="1" spans="1:12" ht="18.75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.75" hidden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8" hidden="1">
      <c r="A4" s="2"/>
      <c r="B4" s="2"/>
      <c r="C4" s="6"/>
      <c r="D4" s="6"/>
      <c r="E4" s="6"/>
      <c r="F4" s="6"/>
      <c r="G4" s="6"/>
      <c r="H4" s="6"/>
      <c r="I4" s="2"/>
      <c r="J4" s="2"/>
      <c r="K4" s="2"/>
      <c r="L4" s="2"/>
    </row>
    <row r="5" spans="1:12" s="4" customFormat="1" ht="72" customHeight="1" hidden="1">
      <c r="A5" s="75"/>
      <c r="B5" s="75"/>
      <c r="C5" s="75"/>
      <c r="D5" s="75"/>
      <c r="E5" s="75"/>
      <c r="F5" s="75"/>
      <c r="G5" s="75"/>
      <c r="H5" s="8"/>
      <c r="I5" s="8"/>
      <c r="J5" s="8"/>
      <c r="K5" s="8"/>
      <c r="L5" s="8"/>
    </row>
    <row r="6" spans="1:12" s="1" customFormat="1" ht="18" hidden="1">
      <c r="A6" s="72"/>
      <c r="B6" s="72"/>
      <c r="C6" s="72"/>
      <c r="D6" s="72"/>
      <c r="E6" s="72"/>
      <c r="F6" s="72"/>
      <c r="G6" s="72"/>
      <c r="H6" s="6"/>
      <c r="I6" s="6"/>
      <c r="J6" s="6"/>
      <c r="K6" s="6"/>
      <c r="L6" s="7"/>
    </row>
    <row r="7" spans="1:12" s="1" customFormat="1" ht="18" hidden="1">
      <c r="A7" s="71"/>
      <c r="B7" s="71"/>
      <c r="C7" s="71"/>
      <c r="D7" s="71"/>
      <c r="E7" s="71"/>
      <c r="F7" s="71"/>
      <c r="G7" s="71"/>
      <c r="H7" s="2"/>
      <c r="I7" s="2"/>
      <c r="J7" s="2"/>
      <c r="K7" s="2"/>
      <c r="L7" s="9"/>
    </row>
    <row r="8" spans="1:12" s="1" customFormat="1" ht="32.25" customHeight="1" hidden="1">
      <c r="A8" s="71"/>
      <c r="B8" s="71"/>
      <c r="C8" s="71"/>
      <c r="D8" s="71"/>
      <c r="E8" s="71"/>
      <c r="F8" s="71"/>
      <c r="G8" s="71"/>
      <c r="H8" s="2"/>
      <c r="I8" s="2"/>
      <c r="J8" s="2"/>
      <c r="K8" s="2"/>
      <c r="L8" s="9"/>
    </row>
    <row r="9" spans="1:12" s="1" customFormat="1" ht="18" hidden="1">
      <c r="A9" s="72"/>
      <c r="B9" s="72"/>
      <c r="C9" s="72"/>
      <c r="D9" s="72"/>
      <c r="E9" s="72"/>
      <c r="F9" s="72"/>
      <c r="G9" s="72"/>
      <c r="H9" s="6"/>
      <c r="I9" s="6"/>
      <c r="J9" s="6"/>
      <c r="K9" s="6"/>
      <c r="L9" s="7"/>
    </row>
    <row r="10" spans="1:12" s="1" customFormat="1" ht="18" hidden="1">
      <c r="A10" s="71"/>
      <c r="B10" s="71"/>
      <c r="C10" s="71"/>
      <c r="D10" s="71"/>
      <c r="E10" s="71"/>
      <c r="F10" s="71"/>
      <c r="G10" s="71"/>
      <c r="H10" s="2"/>
      <c r="I10" s="2"/>
      <c r="J10" s="2"/>
      <c r="K10" s="2"/>
      <c r="L10" s="9"/>
    </row>
    <row r="11" spans="1:12" s="1" customFormat="1" ht="18" hidden="1">
      <c r="A11" s="71"/>
      <c r="B11" s="71"/>
      <c r="C11" s="71"/>
      <c r="D11" s="71"/>
      <c r="E11" s="71"/>
      <c r="F11" s="71"/>
      <c r="G11" s="71"/>
      <c r="H11" s="2"/>
      <c r="I11" s="2"/>
      <c r="J11" s="2"/>
      <c r="K11" s="2"/>
      <c r="L11" s="9"/>
    </row>
    <row r="12" spans="1:12" s="1" customFormat="1" ht="18" hidden="1">
      <c r="A12" s="71"/>
      <c r="B12" s="71"/>
      <c r="C12" s="71"/>
      <c r="D12" s="71"/>
      <c r="E12" s="71"/>
      <c r="F12" s="71"/>
      <c r="G12" s="71"/>
      <c r="H12" s="2"/>
      <c r="I12" s="2"/>
      <c r="J12" s="2"/>
      <c r="K12" s="2"/>
      <c r="L12" s="9"/>
    </row>
    <row r="13" spans="1:12" s="1" customFormat="1" ht="18" hidden="1">
      <c r="A13" s="71"/>
      <c r="B13" s="71"/>
      <c r="C13" s="71"/>
      <c r="D13" s="71"/>
      <c r="E13" s="71"/>
      <c r="F13" s="71"/>
      <c r="G13" s="71"/>
      <c r="H13" s="2"/>
      <c r="I13" s="2"/>
      <c r="J13" s="2"/>
      <c r="K13" s="2"/>
      <c r="L13" s="9"/>
    </row>
    <row r="14" spans="1:12" s="1" customFormat="1" ht="18" hidden="1">
      <c r="A14" s="72"/>
      <c r="B14" s="72"/>
      <c r="C14" s="72"/>
      <c r="D14" s="72"/>
      <c r="E14" s="72"/>
      <c r="F14" s="72"/>
      <c r="G14" s="72"/>
      <c r="H14" s="6"/>
      <c r="I14" s="6"/>
      <c r="J14" s="6"/>
      <c r="K14" s="6"/>
      <c r="L14" s="7"/>
    </row>
    <row r="15" spans="1:12" s="1" customFormat="1" ht="18" hidden="1">
      <c r="A15" s="71"/>
      <c r="B15" s="71"/>
      <c r="C15" s="71"/>
      <c r="D15" s="71"/>
      <c r="E15" s="71"/>
      <c r="F15" s="71"/>
      <c r="G15" s="71"/>
      <c r="H15" s="2"/>
      <c r="I15" s="2"/>
      <c r="J15" s="2"/>
      <c r="K15" s="2"/>
      <c r="L15" s="9"/>
    </row>
    <row r="16" spans="1:13" s="1" customFormat="1" ht="37.5" customHeight="1" hidden="1">
      <c r="A16" s="72"/>
      <c r="B16" s="72"/>
      <c r="C16" s="72"/>
      <c r="D16" s="72"/>
      <c r="E16" s="72"/>
      <c r="F16" s="72"/>
      <c r="G16" s="72"/>
      <c r="H16" s="6"/>
      <c r="I16" s="6"/>
      <c r="J16" s="6"/>
      <c r="K16" s="6"/>
      <c r="L16" s="7"/>
      <c r="M16" s="5"/>
    </row>
    <row r="17" spans="1:12" s="1" customFormat="1" ht="36.75" customHeight="1" hidden="1">
      <c r="A17" s="71"/>
      <c r="B17" s="71"/>
      <c r="C17" s="71"/>
      <c r="D17" s="71"/>
      <c r="E17" s="71"/>
      <c r="F17" s="71"/>
      <c r="G17" s="71"/>
      <c r="H17" s="2"/>
      <c r="I17" s="2"/>
      <c r="J17" s="2"/>
      <c r="K17" s="2"/>
      <c r="L17" s="9"/>
    </row>
    <row r="18" spans="1:12" s="1" customFormat="1" ht="33.75" customHeight="1" hidden="1">
      <c r="A18" s="71"/>
      <c r="B18" s="71"/>
      <c r="C18" s="71"/>
      <c r="D18" s="71"/>
      <c r="E18" s="71"/>
      <c r="F18" s="71"/>
      <c r="G18" s="71"/>
      <c r="H18" s="2"/>
      <c r="I18" s="2"/>
      <c r="J18" s="2"/>
      <c r="K18" s="2"/>
      <c r="L18" s="9"/>
    </row>
    <row r="19" spans="1:12" s="1" customFormat="1" ht="18" hidden="1">
      <c r="A19" s="72"/>
      <c r="B19" s="72"/>
      <c r="C19" s="72"/>
      <c r="D19" s="72"/>
      <c r="E19" s="72"/>
      <c r="F19" s="72"/>
      <c r="G19" s="72"/>
      <c r="H19" s="6"/>
      <c r="I19" s="6"/>
      <c r="J19" s="6"/>
      <c r="K19" s="6"/>
      <c r="L19" s="7"/>
    </row>
    <row r="20" spans="1:12" s="1" customFormat="1" ht="18" hidden="1">
      <c r="A20" s="71"/>
      <c r="B20" s="71"/>
      <c r="C20" s="71"/>
      <c r="D20" s="71"/>
      <c r="E20" s="71"/>
      <c r="F20" s="71"/>
      <c r="G20" s="71"/>
      <c r="H20" s="2"/>
      <c r="I20" s="2"/>
      <c r="J20" s="2"/>
      <c r="K20" s="2"/>
      <c r="L20" s="9"/>
    </row>
    <row r="21" spans="1:12" s="1" customFormat="1" ht="72.75" customHeight="1" hidden="1">
      <c r="A21" s="71"/>
      <c r="B21" s="71"/>
      <c r="C21" s="71"/>
      <c r="D21" s="71"/>
      <c r="E21" s="71"/>
      <c r="F21" s="71"/>
      <c r="G21" s="71"/>
      <c r="H21" s="2"/>
      <c r="I21" s="2"/>
      <c r="J21" s="2"/>
      <c r="K21" s="2"/>
      <c r="L21" s="9"/>
    </row>
    <row r="22" spans="1:12" s="1" customFormat="1" ht="18" hidden="1">
      <c r="A22" s="71"/>
      <c r="B22" s="71"/>
      <c r="C22" s="71"/>
      <c r="D22" s="71"/>
      <c r="E22" s="71"/>
      <c r="F22" s="71"/>
      <c r="G22" s="71"/>
      <c r="H22" s="2"/>
      <c r="I22" s="2"/>
      <c r="J22" s="2"/>
      <c r="K22" s="2"/>
      <c r="L22" s="9"/>
    </row>
    <row r="23" spans="1:12" s="1" customFormat="1" ht="18" hidden="1">
      <c r="A23" s="72"/>
      <c r="B23" s="72"/>
      <c r="C23" s="72"/>
      <c r="D23" s="72"/>
      <c r="E23" s="72"/>
      <c r="F23" s="72"/>
      <c r="G23" s="72"/>
      <c r="H23" s="6"/>
      <c r="I23" s="6"/>
      <c r="J23" s="6"/>
      <c r="K23" s="6"/>
      <c r="L23" s="7"/>
    </row>
    <row r="24" spans="1:12" s="1" customFormat="1" ht="18" hidden="1">
      <c r="A24" s="72"/>
      <c r="B24" s="72"/>
      <c r="C24" s="72"/>
      <c r="D24" s="72"/>
      <c r="E24" s="72"/>
      <c r="F24" s="72"/>
      <c r="G24" s="72"/>
      <c r="H24" s="6"/>
      <c r="I24" s="6"/>
      <c r="J24" s="6"/>
      <c r="K24" s="6"/>
      <c r="L24" s="7"/>
    </row>
    <row r="25" spans="1:12" s="1" customFormat="1" ht="18" hidden="1">
      <c r="A25" s="71"/>
      <c r="B25" s="71"/>
      <c r="C25" s="71"/>
      <c r="D25" s="71"/>
      <c r="E25" s="71"/>
      <c r="F25" s="71"/>
      <c r="G25" s="71"/>
      <c r="H25" s="2"/>
      <c r="I25" s="2"/>
      <c r="J25" s="2"/>
      <c r="K25" s="2"/>
      <c r="L25" s="9"/>
    </row>
    <row r="26" spans="1:12" s="1" customFormat="1" ht="18" hidden="1">
      <c r="A26" s="71"/>
      <c r="B26" s="71"/>
      <c r="C26" s="71"/>
      <c r="D26" s="71"/>
      <c r="E26" s="71"/>
      <c r="F26" s="71"/>
      <c r="G26" s="71"/>
      <c r="H26" s="2"/>
      <c r="I26" s="2"/>
      <c r="J26" s="2"/>
      <c r="K26" s="2"/>
      <c r="L26" s="9"/>
    </row>
    <row r="27" spans="1:12" s="4" customFormat="1" ht="18.75" hidden="1">
      <c r="A27" s="73"/>
      <c r="B27" s="73"/>
      <c r="C27" s="73"/>
      <c r="D27" s="73"/>
      <c r="E27" s="73"/>
      <c r="F27" s="73"/>
      <c r="G27" s="73"/>
      <c r="H27" s="3"/>
      <c r="I27" s="3"/>
      <c r="J27" s="3"/>
      <c r="K27" s="6"/>
      <c r="L27" s="7"/>
    </row>
    <row r="28" spans="1:12" ht="18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41.25">
      <c r="A30" s="154" t="s">
        <v>64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</row>
    <row r="31" spans="1:15" ht="21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7" customHeight="1">
      <c r="A32" s="95" t="s">
        <v>28</v>
      </c>
      <c r="B32" s="95"/>
      <c r="C32" s="95"/>
      <c r="D32" s="95"/>
      <c r="E32" s="95"/>
      <c r="F32" s="95"/>
      <c r="G32" s="96"/>
      <c r="H32" s="97" t="s">
        <v>26</v>
      </c>
      <c r="I32" s="97"/>
      <c r="J32" s="97"/>
      <c r="K32" s="97"/>
      <c r="L32" s="97" t="s">
        <v>27</v>
      </c>
      <c r="M32" s="97"/>
      <c r="N32" s="97"/>
      <c r="O32" s="97"/>
    </row>
    <row r="33" spans="1:15" ht="165.75" customHeight="1">
      <c r="A33" s="95"/>
      <c r="B33" s="95"/>
      <c r="C33" s="95"/>
      <c r="D33" s="95"/>
      <c r="E33" s="95"/>
      <c r="F33" s="95"/>
      <c r="G33" s="98"/>
      <c r="H33" s="98" t="s">
        <v>72</v>
      </c>
      <c r="I33" s="98" t="s">
        <v>65</v>
      </c>
      <c r="J33" s="99" t="s">
        <v>49</v>
      </c>
      <c r="K33" s="98" t="s">
        <v>52</v>
      </c>
      <c r="L33" s="98" t="s">
        <v>73</v>
      </c>
      <c r="M33" s="98" t="s">
        <v>65</v>
      </c>
      <c r="N33" s="99" t="s">
        <v>49</v>
      </c>
      <c r="O33" s="98" t="s">
        <v>25</v>
      </c>
    </row>
    <row r="34" spans="1:15" ht="61.5" customHeight="1">
      <c r="A34" s="121" t="s">
        <v>29</v>
      </c>
      <c r="B34" s="121"/>
      <c r="C34" s="121"/>
      <c r="D34" s="121"/>
      <c r="E34" s="121"/>
      <c r="F34" s="121"/>
      <c r="G34" s="121"/>
      <c r="H34" s="125">
        <f>H35+H51</f>
        <v>219950</v>
      </c>
      <c r="I34" s="125">
        <f>I35+I51</f>
        <v>194648.36</v>
      </c>
      <c r="J34" s="126">
        <f>I34-H34</f>
        <v>-25301.640000000014</v>
      </c>
      <c r="K34" s="127">
        <f aca="true" t="shared" si="0" ref="K34:K45">I34*100/H34</f>
        <v>88.49664014548762</v>
      </c>
      <c r="L34" s="125">
        <f>L51+L35</f>
        <v>0</v>
      </c>
      <c r="M34" s="125">
        <f>M51+M35</f>
        <v>0</v>
      </c>
      <c r="N34" s="125">
        <f>N35+N51</f>
        <v>0</v>
      </c>
      <c r="O34" s="128">
        <v>0</v>
      </c>
    </row>
    <row r="35" spans="1:15" ht="42" customHeight="1">
      <c r="A35" s="100" t="s">
        <v>51</v>
      </c>
      <c r="B35" s="101"/>
      <c r="C35" s="101"/>
      <c r="D35" s="101"/>
      <c r="E35" s="101"/>
      <c r="F35" s="102"/>
      <c r="G35" s="103"/>
      <c r="H35" s="129">
        <f>H36+H37+H38+H43+H49</f>
        <v>219950</v>
      </c>
      <c r="I35" s="129">
        <f>I36+I37+I38+I43+I49</f>
        <v>194648.36</v>
      </c>
      <c r="J35" s="129">
        <f>J36+J37+J38+J43+J47</f>
        <v>-25272.320000000007</v>
      </c>
      <c r="K35" s="130">
        <f>I35*100/H35</f>
        <v>88.49664014548762</v>
      </c>
      <c r="L35" s="129">
        <f>L50</f>
        <v>0</v>
      </c>
      <c r="M35" s="129">
        <f>M50</f>
        <v>0</v>
      </c>
      <c r="N35" s="129">
        <v>0</v>
      </c>
      <c r="O35" s="131">
        <v>0</v>
      </c>
    </row>
    <row r="36" spans="1:15" ht="40.5" customHeight="1">
      <c r="A36" s="104" t="s">
        <v>30</v>
      </c>
      <c r="B36" s="104"/>
      <c r="C36" s="104"/>
      <c r="D36" s="104"/>
      <c r="E36" s="104"/>
      <c r="F36" s="104"/>
      <c r="G36" s="104"/>
      <c r="H36" s="132">
        <v>132919</v>
      </c>
      <c r="I36" s="132">
        <v>116514.25</v>
      </c>
      <c r="J36" s="133">
        <f aca="true" t="shared" si="1" ref="J36:J49">I36-H36</f>
        <v>-16404.75</v>
      </c>
      <c r="K36" s="134">
        <f t="shared" si="0"/>
        <v>87.65808499913481</v>
      </c>
      <c r="L36" s="132">
        <v>0</v>
      </c>
      <c r="M36" s="132">
        <v>0</v>
      </c>
      <c r="N36" s="132">
        <v>0</v>
      </c>
      <c r="O36" s="135">
        <v>0</v>
      </c>
    </row>
    <row r="37" spans="1:15" ht="61.5" customHeight="1">
      <c r="A37" s="105" t="s">
        <v>47</v>
      </c>
      <c r="B37" s="106"/>
      <c r="C37" s="106"/>
      <c r="D37" s="106"/>
      <c r="E37" s="106"/>
      <c r="F37" s="107"/>
      <c r="G37" s="108"/>
      <c r="H37" s="132">
        <v>48249</v>
      </c>
      <c r="I37" s="132">
        <v>43331.2</v>
      </c>
      <c r="J37" s="133">
        <f t="shared" si="1"/>
        <v>-4917.800000000003</v>
      </c>
      <c r="K37" s="134">
        <f t="shared" si="0"/>
        <v>89.80745714937098</v>
      </c>
      <c r="L37" s="132">
        <v>0</v>
      </c>
      <c r="M37" s="132">
        <v>0</v>
      </c>
      <c r="N37" s="132">
        <v>0</v>
      </c>
      <c r="O37" s="135">
        <v>0</v>
      </c>
    </row>
    <row r="38" spans="1:15" ht="62.25" customHeight="1">
      <c r="A38" s="105" t="s">
        <v>31</v>
      </c>
      <c r="B38" s="106"/>
      <c r="C38" s="106"/>
      <c r="D38" s="106"/>
      <c r="E38" s="106"/>
      <c r="F38" s="107"/>
      <c r="G38" s="109"/>
      <c r="H38" s="132">
        <f>SUM(H39:H42)</f>
        <v>28071</v>
      </c>
      <c r="I38" s="132">
        <f>SUM(I39:I42)</f>
        <v>27385.019999999997</v>
      </c>
      <c r="J38" s="133">
        <f t="shared" si="1"/>
        <v>-685.9800000000032</v>
      </c>
      <c r="K38" s="134">
        <f t="shared" si="0"/>
        <v>97.55626803462647</v>
      </c>
      <c r="L38" s="132">
        <v>0</v>
      </c>
      <c r="M38" s="132">
        <v>0</v>
      </c>
      <c r="N38" s="132">
        <v>0</v>
      </c>
      <c r="O38" s="135">
        <v>0</v>
      </c>
    </row>
    <row r="39" spans="1:15" ht="29.25" customHeight="1" hidden="1">
      <c r="A39" s="110" t="s">
        <v>32</v>
      </c>
      <c r="B39" s="111"/>
      <c r="C39" s="111"/>
      <c r="D39" s="111"/>
      <c r="E39" s="111"/>
      <c r="F39" s="112"/>
      <c r="G39" s="109"/>
      <c r="H39" s="136">
        <v>0</v>
      </c>
      <c r="I39" s="136">
        <v>0</v>
      </c>
      <c r="J39" s="133">
        <f t="shared" si="1"/>
        <v>0</v>
      </c>
      <c r="K39" s="134">
        <v>0</v>
      </c>
      <c r="L39" s="136">
        <v>0</v>
      </c>
      <c r="M39" s="136">
        <v>0</v>
      </c>
      <c r="N39" s="132">
        <v>0</v>
      </c>
      <c r="O39" s="135">
        <v>0</v>
      </c>
    </row>
    <row r="40" spans="1:15" ht="76.5" customHeight="1">
      <c r="A40" s="110" t="s">
        <v>33</v>
      </c>
      <c r="B40" s="111"/>
      <c r="C40" s="111"/>
      <c r="D40" s="111"/>
      <c r="E40" s="111"/>
      <c r="F40" s="112"/>
      <c r="G40" s="109"/>
      <c r="H40" s="136">
        <v>177</v>
      </c>
      <c r="I40" s="136">
        <v>176.08</v>
      </c>
      <c r="J40" s="137">
        <f t="shared" si="1"/>
        <v>-0.9199999999999875</v>
      </c>
      <c r="K40" s="138">
        <f t="shared" si="0"/>
        <v>99.48022598870057</v>
      </c>
      <c r="L40" s="136">
        <v>0</v>
      </c>
      <c r="M40" s="136">
        <v>0</v>
      </c>
      <c r="N40" s="136">
        <v>0</v>
      </c>
      <c r="O40" s="139">
        <v>0</v>
      </c>
    </row>
    <row r="41" spans="1:15" ht="39.75" customHeight="1">
      <c r="A41" s="110" t="s">
        <v>34</v>
      </c>
      <c r="B41" s="111"/>
      <c r="C41" s="111"/>
      <c r="D41" s="111"/>
      <c r="E41" s="111"/>
      <c r="F41" s="112"/>
      <c r="G41" s="109"/>
      <c r="H41" s="136">
        <v>2030</v>
      </c>
      <c r="I41" s="136">
        <v>1973.75</v>
      </c>
      <c r="J41" s="137">
        <f t="shared" si="1"/>
        <v>-56.25</v>
      </c>
      <c r="K41" s="138">
        <f t="shared" si="0"/>
        <v>97.22906403940887</v>
      </c>
      <c r="L41" s="136">
        <v>0</v>
      </c>
      <c r="M41" s="136">
        <v>0</v>
      </c>
      <c r="N41" s="136">
        <v>0</v>
      </c>
      <c r="O41" s="139">
        <v>0</v>
      </c>
    </row>
    <row r="42" spans="1:15" ht="46.5" customHeight="1">
      <c r="A42" s="110" t="s">
        <v>55</v>
      </c>
      <c r="B42" s="111"/>
      <c r="C42" s="111"/>
      <c r="D42" s="111"/>
      <c r="E42" s="111"/>
      <c r="F42" s="112"/>
      <c r="G42" s="109"/>
      <c r="H42" s="136">
        <v>25864</v>
      </c>
      <c r="I42" s="136">
        <v>25235.19</v>
      </c>
      <c r="J42" s="137">
        <f t="shared" si="1"/>
        <v>-628.8100000000013</v>
      </c>
      <c r="K42" s="138">
        <f t="shared" si="0"/>
        <v>97.5687828642128</v>
      </c>
      <c r="L42" s="136">
        <v>0</v>
      </c>
      <c r="M42" s="136">
        <v>0</v>
      </c>
      <c r="N42" s="136">
        <v>0</v>
      </c>
      <c r="O42" s="139">
        <v>0</v>
      </c>
    </row>
    <row r="43" spans="1:15" ht="47.25" customHeight="1">
      <c r="A43" s="105" t="s">
        <v>41</v>
      </c>
      <c r="B43" s="106"/>
      <c r="C43" s="106"/>
      <c r="D43" s="106"/>
      <c r="E43" s="106"/>
      <c r="F43" s="107"/>
      <c r="G43" s="109"/>
      <c r="H43" s="132">
        <f>SUM(H44:H46)</f>
        <v>8858</v>
      </c>
      <c r="I43" s="132">
        <f>SUM(I44:I46)</f>
        <v>5594.21</v>
      </c>
      <c r="J43" s="133">
        <f t="shared" si="1"/>
        <v>-3263.79</v>
      </c>
      <c r="K43" s="134">
        <f t="shared" si="0"/>
        <v>63.154323775118534</v>
      </c>
      <c r="L43" s="132">
        <v>0</v>
      </c>
      <c r="M43" s="132">
        <v>0</v>
      </c>
      <c r="N43" s="132">
        <v>0</v>
      </c>
      <c r="O43" s="135">
        <v>0</v>
      </c>
    </row>
    <row r="44" spans="1:15" ht="152.25" customHeight="1">
      <c r="A44" s="110" t="s">
        <v>36</v>
      </c>
      <c r="B44" s="111"/>
      <c r="C44" s="111"/>
      <c r="D44" s="111"/>
      <c r="E44" s="111"/>
      <c r="F44" s="112"/>
      <c r="G44" s="109"/>
      <c r="H44" s="136">
        <v>5458</v>
      </c>
      <c r="I44" s="136">
        <v>4488.72</v>
      </c>
      <c r="J44" s="137">
        <f t="shared" si="1"/>
        <v>-969.2799999999997</v>
      </c>
      <c r="K44" s="138">
        <f t="shared" si="0"/>
        <v>82.24111396115794</v>
      </c>
      <c r="L44" s="136">
        <v>0</v>
      </c>
      <c r="M44" s="136">
        <v>0</v>
      </c>
      <c r="N44" s="136">
        <v>0</v>
      </c>
      <c r="O44" s="139">
        <v>0</v>
      </c>
    </row>
    <row r="45" spans="1:15" ht="175.5" customHeight="1">
      <c r="A45" s="110" t="s">
        <v>57</v>
      </c>
      <c r="B45" s="111"/>
      <c r="C45" s="111"/>
      <c r="D45" s="111"/>
      <c r="E45" s="111"/>
      <c r="F45" s="112"/>
      <c r="G45" s="109"/>
      <c r="H45" s="136">
        <v>3400</v>
      </c>
      <c r="I45" s="136">
        <v>1105.49</v>
      </c>
      <c r="J45" s="137">
        <f t="shared" si="1"/>
        <v>-2294.51</v>
      </c>
      <c r="K45" s="138">
        <f t="shared" si="0"/>
        <v>32.51441176470588</v>
      </c>
      <c r="L45" s="136">
        <v>0</v>
      </c>
      <c r="M45" s="136">
        <v>0</v>
      </c>
      <c r="N45" s="136">
        <v>0</v>
      </c>
      <c r="O45" s="139">
        <v>0</v>
      </c>
    </row>
    <row r="46" spans="1:15" ht="33.75" customHeight="1" hidden="1">
      <c r="A46" s="110" t="s">
        <v>37</v>
      </c>
      <c r="B46" s="111"/>
      <c r="C46" s="111"/>
      <c r="D46" s="111"/>
      <c r="E46" s="111"/>
      <c r="F46" s="112"/>
      <c r="G46" s="109"/>
      <c r="H46" s="136">
        <v>0</v>
      </c>
      <c r="I46" s="136">
        <v>0</v>
      </c>
      <c r="J46" s="133">
        <f t="shared" si="1"/>
        <v>0</v>
      </c>
      <c r="K46" s="134">
        <v>0</v>
      </c>
      <c r="L46" s="136">
        <v>0</v>
      </c>
      <c r="M46" s="136">
        <v>0</v>
      </c>
      <c r="N46" s="132">
        <v>0</v>
      </c>
      <c r="O46" s="135">
        <v>0</v>
      </c>
    </row>
    <row r="47" spans="1:15" s="11" customFormat="1" ht="33.75" customHeight="1" hidden="1">
      <c r="A47" s="105" t="s">
        <v>38</v>
      </c>
      <c r="B47" s="106"/>
      <c r="C47" s="106"/>
      <c r="D47" s="106"/>
      <c r="E47" s="106"/>
      <c r="F47" s="107"/>
      <c r="G47" s="108"/>
      <c r="H47" s="132">
        <v>0</v>
      </c>
      <c r="I47" s="132">
        <v>0</v>
      </c>
      <c r="J47" s="133">
        <f t="shared" si="1"/>
        <v>0</v>
      </c>
      <c r="K47" s="134">
        <v>0</v>
      </c>
      <c r="L47" s="132">
        <v>0</v>
      </c>
      <c r="M47" s="132">
        <v>0</v>
      </c>
      <c r="N47" s="132">
        <v>0</v>
      </c>
      <c r="O47" s="135">
        <v>0</v>
      </c>
    </row>
    <row r="48" spans="1:15" s="11" customFormat="1" ht="19.5" customHeight="1" hidden="1">
      <c r="A48" s="113" t="s">
        <v>20</v>
      </c>
      <c r="B48" s="114"/>
      <c r="C48" s="114"/>
      <c r="D48" s="114"/>
      <c r="E48" s="114"/>
      <c r="F48" s="115"/>
      <c r="G48" s="116"/>
      <c r="H48" s="140"/>
      <c r="I48" s="140"/>
      <c r="J48" s="133">
        <f t="shared" si="1"/>
        <v>0</v>
      </c>
      <c r="K48" s="141"/>
      <c r="L48" s="142"/>
      <c r="M48" s="140"/>
      <c r="N48" s="140"/>
      <c r="O48" s="143"/>
    </row>
    <row r="49" spans="1:15" s="11" customFormat="1" ht="40.5" customHeight="1">
      <c r="A49" s="105" t="s">
        <v>56</v>
      </c>
      <c r="B49" s="106"/>
      <c r="C49" s="106"/>
      <c r="D49" s="106"/>
      <c r="E49" s="106"/>
      <c r="F49" s="107"/>
      <c r="G49" s="116"/>
      <c r="H49" s="132">
        <v>1853</v>
      </c>
      <c r="I49" s="132">
        <v>1823.68</v>
      </c>
      <c r="J49" s="132">
        <f t="shared" si="1"/>
        <v>-29.319999999999936</v>
      </c>
      <c r="K49" s="135">
        <f>I49*100/H49</f>
        <v>98.41770102536428</v>
      </c>
      <c r="L49" s="132">
        <v>0</v>
      </c>
      <c r="M49" s="132">
        <v>0</v>
      </c>
      <c r="N49" s="132">
        <v>0</v>
      </c>
      <c r="O49" s="135">
        <v>0</v>
      </c>
    </row>
    <row r="50" spans="1:15" s="11" customFormat="1" ht="60.75" customHeight="1" hidden="1">
      <c r="A50" s="65" t="s">
        <v>54</v>
      </c>
      <c r="B50" s="66"/>
      <c r="C50" s="66"/>
      <c r="D50" s="66"/>
      <c r="E50" s="66"/>
      <c r="F50" s="67"/>
      <c r="G50" s="25"/>
      <c r="H50" s="140">
        <v>0</v>
      </c>
      <c r="I50" s="140">
        <v>0</v>
      </c>
      <c r="J50" s="126">
        <v>0</v>
      </c>
      <c r="K50" s="144">
        <v>0</v>
      </c>
      <c r="L50" s="140">
        <v>0</v>
      </c>
      <c r="M50" s="140">
        <v>0</v>
      </c>
      <c r="N50" s="145">
        <v>0</v>
      </c>
      <c r="O50" s="146">
        <v>0</v>
      </c>
    </row>
    <row r="51" spans="1:15" s="11" customFormat="1" ht="39" customHeight="1" hidden="1">
      <c r="A51" s="76" t="s">
        <v>50</v>
      </c>
      <c r="B51" s="77"/>
      <c r="C51" s="77"/>
      <c r="D51" s="77"/>
      <c r="E51" s="77"/>
      <c r="F51" s="78"/>
      <c r="G51" s="26"/>
      <c r="H51" s="129">
        <f>H52</f>
        <v>0</v>
      </c>
      <c r="I51" s="129">
        <f>I52</f>
        <v>0</v>
      </c>
      <c r="J51" s="129">
        <f>J52</f>
        <v>0</v>
      </c>
      <c r="K51" s="131">
        <v>0</v>
      </c>
      <c r="L51" s="129">
        <f>L52</f>
        <v>0</v>
      </c>
      <c r="M51" s="129">
        <f>M52</f>
        <v>0</v>
      </c>
      <c r="N51" s="129">
        <f>N52</f>
        <v>0</v>
      </c>
      <c r="O51" s="131">
        <v>0</v>
      </c>
    </row>
    <row r="52" spans="1:15" s="11" customFormat="1" ht="56.25" customHeight="1" hidden="1">
      <c r="A52" s="68" t="s">
        <v>59</v>
      </c>
      <c r="B52" s="69"/>
      <c r="C52" s="69"/>
      <c r="D52" s="69"/>
      <c r="E52" s="69"/>
      <c r="F52" s="70"/>
      <c r="G52" s="23"/>
      <c r="H52" s="132">
        <v>0</v>
      </c>
      <c r="I52" s="132">
        <v>0</v>
      </c>
      <c r="J52" s="132">
        <v>0</v>
      </c>
      <c r="K52" s="128">
        <v>0</v>
      </c>
      <c r="L52" s="132">
        <v>0</v>
      </c>
      <c r="M52" s="132">
        <v>0</v>
      </c>
      <c r="N52" s="125">
        <f>M52-L52</f>
        <v>0</v>
      </c>
      <c r="O52" s="128">
        <v>0</v>
      </c>
    </row>
    <row r="53" spans="1:15" ht="40.5">
      <c r="A53" s="27"/>
      <c r="B53" s="27"/>
      <c r="C53" s="27"/>
      <c r="D53" s="27"/>
      <c r="E53" s="27"/>
      <c r="F53" s="27"/>
      <c r="G53" s="28"/>
      <c r="H53" s="147"/>
      <c r="I53" s="147"/>
      <c r="J53" s="147"/>
      <c r="K53" s="148"/>
      <c r="L53" s="149"/>
      <c r="M53" s="149" t="s">
        <v>53</v>
      </c>
      <c r="N53" s="150"/>
      <c r="O53" s="148"/>
    </row>
    <row r="54" spans="1:15" ht="42" customHeight="1">
      <c r="A54" s="121" t="s">
        <v>39</v>
      </c>
      <c r="B54" s="121"/>
      <c r="C54" s="121"/>
      <c r="D54" s="121"/>
      <c r="E54" s="121"/>
      <c r="F54" s="121"/>
      <c r="G54" s="121"/>
      <c r="H54" s="125">
        <f>SUM(H56,H64,H65,H67)</f>
        <v>2513</v>
      </c>
      <c r="I54" s="125">
        <f>SUM(I56,I64,I65,I67)</f>
        <v>2345.89</v>
      </c>
      <c r="J54" s="125">
        <f>I54-H54</f>
        <v>-167.11000000000013</v>
      </c>
      <c r="K54" s="127">
        <f aca="true" t="shared" si="2" ref="K54:K64">I54*100/H54</f>
        <v>93.35017906884202</v>
      </c>
      <c r="L54" s="125">
        <f>L55+L70</f>
        <v>69703.83</v>
      </c>
      <c r="M54" s="125">
        <f>M55+M70</f>
        <v>37500</v>
      </c>
      <c r="N54" s="125">
        <f>M54-L54</f>
        <v>-32203.83</v>
      </c>
      <c r="O54" s="128">
        <f>M54*100/L54</f>
        <v>53.79905236197207</v>
      </c>
    </row>
    <row r="55" spans="1:15" ht="42" customHeight="1">
      <c r="A55" s="100" t="s">
        <v>51</v>
      </c>
      <c r="B55" s="101"/>
      <c r="C55" s="101"/>
      <c r="D55" s="101"/>
      <c r="E55" s="101"/>
      <c r="F55" s="102"/>
      <c r="G55" s="117"/>
      <c r="H55" s="129">
        <f>H56+H64+H67</f>
        <v>2513</v>
      </c>
      <c r="I55" s="129">
        <f>I56+I64+I67</f>
        <v>2345.89</v>
      </c>
      <c r="J55" s="129">
        <f>I55-H55</f>
        <v>-167.11000000000013</v>
      </c>
      <c r="K55" s="130">
        <f>I55*100/H55</f>
        <v>93.35017906884202</v>
      </c>
      <c r="L55" s="129">
        <v>0</v>
      </c>
      <c r="M55" s="129">
        <v>0</v>
      </c>
      <c r="N55" s="129">
        <v>0</v>
      </c>
      <c r="O55" s="131">
        <v>0</v>
      </c>
    </row>
    <row r="56" spans="1:15" ht="39" customHeight="1">
      <c r="A56" s="104" t="s">
        <v>40</v>
      </c>
      <c r="B56" s="104"/>
      <c r="C56" s="104"/>
      <c r="D56" s="104"/>
      <c r="E56" s="104"/>
      <c r="F56" s="104"/>
      <c r="G56" s="104"/>
      <c r="H56" s="132">
        <v>1860</v>
      </c>
      <c r="I56" s="151">
        <v>1740</v>
      </c>
      <c r="J56" s="132">
        <f aca="true" t="shared" si="3" ref="J56:J69">I56-H56</f>
        <v>-120</v>
      </c>
      <c r="K56" s="134">
        <f t="shared" si="2"/>
        <v>93.54838709677419</v>
      </c>
      <c r="L56" s="132">
        <v>0</v>
      </c>
      <c r="M56" s="132">
        <v>0</v>
      </c>
      <c r="N56" s="132">
        <f>L56-M56</f>
        <v>0</v>
      </c>
      <c r="O56" s="135">
        <v>0</v>
      </c>
    </row>
    <row r="57" spans="1:15" ht="18.75" customHeight="1" hidden="1">
      <c r="A57" s="105" t="s">
        <v>23</v>
      </c>
      <c r="B57" s="106"/>
      <c r="C57" s="106"/>
      <c r="D57" s="106"/>
      <c r="E57" s="106"/>
      <c r="F57" s="107"/>
      <c r="G57" s="108"/>
      <c r="H57" s="132"/>
      <c r="I57" s="151"/>
      <c r="J57" s="132">
        <f t="shared" si="3"/>
        <v>0</v>
      </c>
      <c r="K57" s="134" t="e">
        <f t="shared" si="2"/>
        <v>#DIV/0!</v>
      </c>
      <c r="L57" s="132"/>
      <c r="M57" s="132"/>
      <c r="N57" s="132"/>
      <c r="O57" s="135"/>
    </row>
    <row r="58" spans="1:15" ht="39.75" hidden="1">
      <c r="A58" s="105" t="s">
        <v>2</v>
      </c>
      <c r="B58" s="106"/>
      <c r="C58" s="106"/>
      <c r="D58" s="106"/>
      <c r="E58" s="106"/>
      <c r="F58" s="107"/>
      <c r="G58" s="109"/>
      <c r="H58" s="132">
        <f>SUM(H59:H61)</f>
        <v>0</v>
      </c>
      <c r="I58" s="151">
        <f>SUM(I59:I61)</f>
        <v>0</v>
      </c>
      <c r="J58" s="132">
        <f t="shared" si="3"/>
        <v>0</v>
      </c>
      <c r="K58" s="134" t="e">
        <f t="shared" si="2"/>
        <v>#DIV/0!</v>
      </c>
      <c r="L58" s="132"/>
      <c r="M58" s="132"/>
      <c r="N58" s="132"/>
      <c r="O58" s="135"/>
    </row>
    <row r="59" spans="1:15" ht="39.75" hidden="1">
      <c r="A59" s="110" t="s">
        <v>5</v>
      </c>
      <c r="B59" s="111"/>
      <c r="C59" s="111"/>
      <c r="D59" s="111"/>
      <c r="E59" s="111"/>
      <c r="F59" s="112"/>
      <c r="G59" s="109"/>
      <c r="H59" s="132"/>
      <c r="I59" s="151"/>
      <c r="J59" s="132">
        <f t="shared" si="3"/>
        <v>0</v>
      </c>
      <c r="K59" s="134" t="e">
        <f t="shared" si="2"/>
        <v>#DIV/0!</v>
      </c>
      <c r="L59" s="132"/>
      <c r="M59" s="132"/>
      <c r="N59" s="132"/>
      <c r="O59" s="135"/>
    </row>
    <row r="60" spans="1:15" ht="18" customHeight="1" hidden="1">
      <c r="A60" s="110" t="s">
        <v>15</v>
      </c>
      <c r="B60" s="111"/>
      <c r="C60" s="111"/>
      <c r="D60" s="111"/>
      <c r="E60" s="111"/>
      <c r="F60" s="112"/>
      <c r="G60" s="109"/>
      <c r="H60" s="132"/>
      <c r="I60" s="151"/>
      <c r="J60" s="132">
        <f t="shared" si="3"/>
        <v>0</v>
      </c>
      <c r="K60" s="134" t="e">
        <f t="shared" si="2"/>
        <v>#DIV/0!</v>
      </c>
      <c r="L60" s="132"/>
      <c r="M60" s="132"/>
      <c r="N60" s="132"/>
      <c r="O60" s="135"/>
    </row>
    <row r="61" spans="1:15" ht="39.75" hidden="1">
      <c r="A61" s="110" t="s">
        <v>16</v>
      </c>
      <c r="B61" s="111"/>
      <c r="C61" s="111"/>
      <c r="D61" s="111"/>
      <c r="E61" s="111"/>
      <c r="F61" s="112"/>
      <c r="G61" s="109"/>
      <c r="H61" s="132">
        <v>0</v>
      </c>
      <c r="I61" s="151">
        <v>0</v>
      </c>
      <c r="J61" s="132">
        <f t="shared" si="3"/>
        <v>0</v>
      </c>
      <c r="K61" s="134" t="e">
        <f t="shared" si="2"/>
        <v>#DIV/0!</v>
      </c>
      <c r="L61" s="132"/>
      <c r="M61" s="132"/>
      <c r="N61" s="132"/>
      <c r="O61" s="135"/>
    </row>
    <row r="62" spans="1:15" ht="39.75" hidden="1">
      <c r="A62" s="105" t="s">
        <v>2</v>
      </c>
      <c r="B62" s="106"/>
      <c r="C62" s="106"/>
      <c r="D62" s="106"/>
      <c r="E62" s="106"/>
      <c r="F62" s="107"/>
      <c r="G62" s="109"/>
      <c r="H62" s="132">
        <f>SUM(H63)</f>
        <v>0</v>
      </c>
      <c r="I62" s="151">
        <f>SUM(I63)</f>
        <v>0</v>
      </c>
      <c r="J62" s="132">
        <f t="shared" si="3"/>
        <v>0</v>
      </c>
      <c r="K62" s="134" t="e">
        <f t="shared" si="2"/>
        <v>#DIV/0!</v>
      </c>
      <c r="L62" s="132"/>
      <c r="M62" s="132"/>
      <c r="N62" s="132"/>
      <c r="O62" s="135"/>
    </row>
    <row r="63" spans="1:15" ht="36.75" customHeight="1" hidden="1">
      <c r="A63" s="110" t="s">
        <v>14</v>
      </c>
      <c r="B63" s="111"/>
      <c r="C63" s="111"/>
      <c r="D63" s="111"/>
      <c r="E63" s="111"/>
      <c r="F63" s="112"/>
      <c r="G63" s="109"/>
      <c r="H63" s="132"/>
      <c r="I63" s="151"/>
      <c r="J63" s="132">
        <f t="shared" si="3"/>
        <v>0</v>
      </c>
      <c r="K63" s="134" t="e">
        <f t="shared" si="2"/>
        <v>#DIV/0!</v>
      </c>
      <c r="L63" s="132"/>
      <c r="M63" s="132"/>
      <c r="N63" s="132"/>
      <c r="O63" s="135"/>
    </row>
    <row r="64" spans="1:15" ht="64.5" customHeight="1">
      <c r="A64" s="105" t="s">
        <v>48</v>
      </c>
      <c r="B64" s="106"/>
      <c r="C64" s="106"/>
      <c r="D64" s="106"/>
      <c r="E64" s="106"/>
      <c r="F64" s="107"/>
      <c r="G64" s="109"/>
      <c r="H64" s="132">
        <v>648</v>
      </c>
      <c r="I64" s="151">
        <v>603.78</v>
      </c>
      <c r="J64" s="132">
        <f t="shared" si="3"/>
        <v>-44.22000000000003</v>
      </c>
      <c r="K64" s="134">
        <f t="shared" si="2"/>
        <v>93.17592592592592</v>
      </c>
      <c r="L64" s="132">
        <v>0</v>
      </c>
      <c r="M64" s="132">
        <v>0</v>
      </c>
      <c r="N64" s="132">
        <v>0</v>
      </c>
      <c r="O64" s="135">
        <v>0</v>
      </c>
    </row>
    <row r="65" spans="1:15" ht="60.75" customHeight="1" hidden="1">
      <c r="A65" s="105" t="s">
        <v>31</v>
      </c>
      <c r="B65" s="106"/>
      <c r="C65" s="106"/>
      <c r="D65" s="106"/>
      <c r="E65" s="106"/>
      <c r="F65" s="107"/>
      <c r="G65" s="109"/>
      <c r="H65" s="132">
        <f>SUM(H66:H66)</f>
        <v>0</v>
      </c>
      <c r="I65" s="132">
        <f>SUM(I66:I66)</f>
        <v>0</v>
      </c>
      <c r="J65" s="132">
        <f t="shared" si="3"/>
        <v>0</v>
      </c>
      <c r="K65" s="134">
        <v>0</v>
      </c>
      <c r="L65" s="132">
        <v>0</v>
      </c>
      <c r="M65" s="132">
        <v>0</v>
      </c>
      <c r="N65" s="132">
        <v>0</v>
      </c>
      <c r="O65" s="135">
        <v>0</v>
      </c>
    </row>
    <row r="66" spans="1:15" ht="66" customHeight="1" hidden="1">
      <c r="A66" s="110" t="s">
        <v>35</v>
      </c>
      <c r="B66" s="111"/>
      <c r="C66" s="111"/>
      <c r="D66" s="111"/>
      <c r="E66" s="111"/>
      <c r="F66" s="112"/>
      <c r="G66" s="109"/>
      <c r="H66" s="136">
        <v>0</v>
      </c>
      <c r="I66" s="136">
        <v>0</v>
      </c>
      <c r="J66" s="136">
        <f t="shared" si="3"/>
        <v>0</v>
      </c>
      <c r="K66" s="138">
        <v>0</v>
      </c>
      <c r="L66" s="136">
        <v>0</v>
      </c>
      <c r="M66" s="136">
        <v>0</v>
      </c>
      <c r="N66" s="132">
        <v>0</v>
      </c>
      <c r="O66" s="135">
        <v>0</v>
      </c>
    </row>
    <row r="67" spans="1:15" ht="33" customHeight="1">
      <c r="A67" s="105" t="s">
        <v>41</v>
      </c>
      <c r="B67" s="106"/>
      <c r="C67" s="106"/>
      <c r="D67" s="106"/>
      <c r="E67" s="106"/>
      <c r="F67" s="107"/>
      <c r="G67" s="109"/>
      <c r="H67" s="132">
        <f>H69</f>
        <v>5</v>
      </c>
      <c r="I67" s="132">
        <f>SUM(I68:I78)</f>
        <v>2.11</v>
      </c>
      <c r="J67" s="132">
        <f t="shared" si="3"/>
        <v>-2.89</v>
      </c>
      <c r="K67" s="134">
        <f>I67*100/H67</f>
        <v>42.2</v>
      </c>
      <c r="L67" s="132">
        <v>0</v>
      </c>
      <c r="M67" s="132">
        <v>0</v>
      </c>
      <c r="N67" s="132">
        <v>0</v>
      </c>
      <c r="O67" s="135">
        <v>0</v>
      </c>
    </row>
    <row r="68" spans="1:15" ht="83.25" customHeight="1" hidden="1">
      <c r="A68" s="110" t="s">
        <v>44</v>
      </c>
      <c r="B68" s="111"/>
      <c r="C68" s="111"/>
      <c r="D68" s="111"/>
      <c r="E68" s="111"/>
      <c r="F68" s="112"/>
      <c r="G68" s="109"/>
      <c r="H68" s="136">
        <v>0</v>
      </c>
      <c r="I68" s="136">
        <v>0</v>
      </c>
      <c r="J68" s="136">
        <f t="shared" si="3"/>
        <v>0</v>
      </c>
      <c r="K68" s="138">
        <v>0</v>
      </c>
      <c r="L68" s="136">
        <v>0</v>
      </c>
      <c r="M68" s="136">
        <v>0</v>
      </c>
      <c r="N68" s="136">
        <f>L68-M68</f>
        <v>0</v>
      </c>
      <c r="O68" s="139">
        <v>0</v>
      </c>
    </row>
    <row r="69" spans="1:15" ht="141.75" customHeight="1">
      <c r="A69" s="110" t="s">
        <v>66</v>
      </c>
      <c r="B69" s="111"/>
      <c r="C69" s="111"/>
      <c r="D69" s="111"/>
      <c r="E69" s="111"/>
      <c r="F69" s="112"/>
      <c r="G69" s="109"/>
      <c r="H69" s="136">
        <v>5</v>
      </c>
      <c r="I69" s="136">
        <v>2.11</v>
      </c>
      <c r="J69" s="136">
        <f t="shared" si="3"/>
        <v>-2.89</v>
      </c>
      <c r="K69" s="138">
        <f>I69*100/H69</f>
        <v>42.2</v>
      </c>
      <c r="L69" s="136">
        <v>0</v>
      </c>
      <c r="M69" s="136">
        <v>0</v>
      </c>
      <c r="N69" s="136">
        <v>0</v>
      </c>
      <c r="O69" s="139">
        <v>0</v>
      </c>
    </row>
    <row r="70" spans="1:15" ht="38.25" customHeight="1">
      <c r="A70" s="100" t="s">
        <v>50</v>
      </c>
      <c r="B70" s="101"/>
      <c r="C70" s="101"/>
      <c r="D70" s="101"/>
      <c r="E70" s="101"/>
      <c r="F70" s="102"/>
      <c r="G70" s="117"/>
      <c r="H70" s="129">
        <v>0</v>
      </c>
      <c r="I70" s="129">
        <v>0</v>
      </c>
      <c r="J70" s="129">
        <v>0</v>
      </c>
      <c r="K70" s="131">
        <v>0</v>
      </c>
      <c r="L70" s="129">
        <f>L72+L71</f>
        <v>69703.83</v>
      </c>
      <c r="M70" s="129">
        <f>M72+M71</f>
        <v>37500</v>
      </c>
      <c r="N70" s="125">
        <f>M70-L70</f>
        <v>-32203.83</v>
      </c>
      <c r="O70" s="128">
        <f>M70*100/L70</f>
        <v>53.79905236197207</v>
      </c>
    </row>
    <row r="71" spans="1:15" ht="45" customHeight="1">
      <c r="A71" s="110" t="s">
        <v>69</v>
      </c>
      <c r="B71" s="111"/>
      <c r="C71" s="111"/>
      <c r="D71" s="111"/>
      <c r="E71" s="111"/>
      <c r="F71" s="112"/>
      <c r="G71" s="117"/>
      <c r="H71" s="136">
        <v>0</v>
      </c>
      <c r="I71" s="136">
        <v>0</v>
      </c>
      <c r="J71" s="136">
        <v>0</v>
      </c>
      <c r="K71" s="139">
        <v>0</v>
      </c>
      <c r="L71" s="136">
        <v>37500</v>
      </c>
      <c r="M71" s="136">
        <v>37500</v>
      </c>
      <c r="N71" s="136">
        <f>M71-L71</f>
        <v>0</v>
      </c>
      <c r="O71" s="131">
        <f>M71*100/L71</f>
        <v>100</v>
      </c>
    </row>
    <row r="72" spans="1:15" ht="70.5" customHeight="1">
      <c r="A72" s="110" t="s">
        <v>60</v>
      </c>
      <c r="B72" s="111"/>
      <c r="C72" s="111"/>
      <c r="D72" s="111"/>
      <c r="E72" s="111"/>
      <c r="F72" s="112"/>
      <c r="G72" s="109"/>
      <c r="H72" s="136">
        <v>0</v>
      </c>
      <c r="I72" s="136">
        <v>0</v>
      </c>
      <c r="J72" s="136">
        <v>0</v>
      </c>
      <c r="K72" s="139">
        <v>0</v>
      </c>
      <c r="L72" s="136">
        <v>32203.83</v>
      </c>
      <c r="M72" s="136">
        <v>0</v>
      </c>
      <c r="N72" s="136">
        <f>M72-L72</f>
        <v>-32203.83</v>
      </c>
      <c r="O72" s="131">
        <f>M72*100/L72</f>
        <v>0</v>
      </c>
    </row>
    <row r="73" spans="1:15" ht="37.5" customHeight="1">
      <c r="A73" s="28"/>
      <c r="B73" s="28"/>
      <c r="C73" s="28"/>
      <c r="D73" s="28"/>
      <c r="E73" s="28"/>
      <c r="F73" s="28"/>
      <c r="G73" s="28"/>
      <c r="H73" s="149"/>
      <c r="I73" s="149"/>
      <c r="J73" s="149"/>
      <c r="K73" s="152"/>
      <c r="L73" s="149"/>
      <c r="M73" s="149"/>
      <c r="N73" s="149"/>
      <c r="O73" s="153"/>
    </row>
    <row r="74" spans="1:15" ht="46.5" customHeight="1">
      <c r="A74" s="121" t="s">
        <v>62</v>
      </c>
      <c r="B74" s="121"/>
      <c r="C74" s="121"/>
      <c r="D74" s="121"/>
      <c r="E74" s="121"/>
      <c r="F74" s="121"/>
      <c r="G74" s="23"/>
      <c r="H74" s="125">
        <f aca="true" t="shared" si="4" ref="H74:I76">H75</f>
        <v>22497</v>
      </c>
      <c r="I74" s="125">
        <f t="shared" si="4"/>
        <v>0</v>
      </c>
      <c r="J74" s="125">
        <f>I74-H74</f>
        <v>-22497</v>
      </c>
      <c r="K74" s="128">
        <f>I74*100/H74</f>
        <v>0</v>
      </c>
      <c r="L74" s="125">
        <v>0</v>
      </c>
      <c r="M74" s="125">
        <v>0</v>
      </c>
      <c r="N74" s="125">
        <v>0</v>
      </c>
      <c r="O74" s="128">
        <v>0</v>
      </c>
    </row>
    <row r="75" spans="1:15" ht="47.25" customHeight="1">
      <c r="A75" s="118" t="s">
        <v>51</v>
      </c>
      <c r="B75" s="118"/>
      <c r="C75" s="118"/>
      <c r="D75" s="118"/>
      <c r="E75" s="118"/>
      <c r="F75" s="118"/>
      <c r="G75" s="26"/>
      <c r="H75" s="129">
        <f t="shared" si="4"/>
        <v>22497</v>
      </c>
      <c r="I75" s="129">
        <f t="shared" si="4"/>
        <v>0</v>
      </c>
      <c r="J75" s="129">
        <f>I75-H75</f>
        <v>-22497</v>
      </c>
      <c r="K75" s="131">
        <f>I75*100/H75</f>
        <v>0</v>
      </c>
      <c r="L75" s="129">
        <v>0</v>
      </c>
      <c r="M75" s="129">
        <v>0</v>
      </c>
      <c r="N75" s="129">
        <v>0</v>
      </c>
      <c r="O75" s="131">
        <v>0</v>
      </c>
    </row>
    <row r="76" spans="1:15" ht="44.25" customHeight="1">
      <c r="A76" s="104" t="s">
        <v>41</v>
      </c>
      <c r="B76" s="104"/>
      <c r="C76" s="104"/>
      <c r="D76" s="104"/>
      <c r="E76" s="104"/>
      <c r="F76" s="104"/>
      <c r="G76" s="23"/>
      <c r="H76" s="132">
        <f t="shared" si="4"/>
        <v>22497</v>
      </c>
      <c r="I76" s="132">
        <f t="shared" si="4"/>
        <v>0</v>
      </c>
      <c r="J76" s="132">
        <f>I76-H76</f>
        <v>-22497</v>
      </c>
      <c r="K76" s="135">
        <f>I76*100/H76</f>
        <v>0</v>
      </c>
      <c r="L76" s="132">
        <v>0</v>
      </c>
      <c r="M76" s="132">
        <v>0</v>
      </c>
      <c r="N76" s="132">
        <v>0</v>
      </c>
      <c r="O76" s="135">
        <v>0</v>
      </c>
    </row>
    <row r="77" spans="1:15" ht="177" customHeight="1">
      <c r="A77" s="119" t="s">
        <v>67</v>
      </c>
      <c r="B77" s="119"/>
      <c r="C77" s="119"/>
      <c r="D77" s="119"/>
      <c r="E77" s="119"/>
      <c r="F77" s="119"/>
      <c r="G77" s="24"/>
      <c r="H77" s="136">
        <v>22497</v>
      </c>
      <c r="I77" s="136">
        <v>0</v>
      </c>
      <c r="J77" s="136">
        <f>I77-H77</f>
        <v>-22497</v>
      </c>
      <c r="K77" s="139">
        <f>I77*100/H77</f>
        <v>0</v>
      </c>
      <c r="L77" s="136">
        <v>0</v>
      </c>
      <c r="M77" s="136">
        <v>0</v>
      </c>
      <c r="N77" s="136">
        <v>0</v>
      </c>
      <c r="O77" s="139">
        <v>0</v>
      </c>
    </row>
    <row r="78" spans="1:15" ht="37.5" customHeight="1">
      <c r="A78" s="94"/>
      <c r="B78" s="94"/>
      <c r="C78" s="94"/>
      <c r="D78" s="94"/>
      <c r="E78" s="94"/>
      <c r="F78" s="94"/>
      <c r="G78" s="29"/>
      <c r="H78" s="149"/>
      <c r="I78" s="149"/>
      <c r="J78" s="150"/>
      <c r="K78" s="148"/>
      <c r="L78" s="149"/>
      <c r="M78" s="149"/>
      <c r="N78" s="150"/>
      <c r="O78" s="148"/>
    </row>
    <row r="79" spans="1:15" ht="33" customHeight="1">
      <c r="A79" s="122" t="s">
        <v>42</v>
      </c>
      <c r="B79" s="123"/>
      <c r="C79" s="123"/>
      <c r="D79" s="123"/>
      <c r="E79" s="123"/>
      <c r="F79" s="123"/>
      <c r="G79" s="124"/>
      <c r="H79" s="125">
        <f>SUM(H81)</f>
        <v>0</v>
      </c>
      <c r="I79" s="125">
        <f>SUM(I81)</f>
        <v>0</v>
      </c>
      <c r="J79" s="125">
        <f>J81</f>
        <v>0</v>
      </c>
      <c r="K79" s="127">
        <v>0</v>
      </c>
      <c r="L79" s="125">
        <f>L81</f>
        <v>5267.82</v>
      </c>
      <c r="M79" s="125">
        <f>M81</f>
        <v>1700.4</v>
      </c>
      <c r="N79" s="125">
        <f>N81</f>
        <v>-3567.4199999999996</v>
      </c>
      <c r="O79" s="128">
        <f>M79*100/L79</f>
        <v>32.279007255373195</v>
      </c>
    </row>
    <row r="80" spans="1:15" ht="33" customHeight="1">
      <c r="A80" s="100" t="s">
        <v>51</v>
      </c>
      <c r="B80" s="101"/>
      <c r="C80" s="101"/>
      <c r="D80" s="101"/>
      <c r="E80" s="101"/>
      <c r="F80" s="101"/>
      <c r="G80" s="120"/>
      <c r="H80" s="129">
        <v>0</v>
      </c>
      <c r="I80" s="129">
        <v>0</v>
      </c>
      <c r="J80" s="129">
        <v>0</v>
      </c>
      <c r="K80" s="130">
        <v>0</v>
      </c>
      <c r="L80" s="129">
        <f>L81</f>
        <v>5267.82</v>
      </c>
      <c r="M80" s="129">
        <f>M81</f>
        <v>1700.4</v>
      </c>
      <c r="N80" s="129">
        <f>N81</f>
        <v>-3567.4199999999996</v>
      </c>
      <c r="O80" s="131">
        <f>O81</f>
        <v>32.279007255373195</v>
      </c>
    </row>
    <row r="81" spans="1:15" ht="36" customHeight="1">
      <c r="A81" s="110" t="s">
        <v>68</v>
      </c>
      <c r="B81" s="111"/>
      <c r="C81" s="111"/>
      <c r="D81" s="111"/>
      <c r="E81" s="111"/>
      <c r="F81" s="111"/>
      <c r="G81" s="112"/>
      <c r="H81" s="136">
        <v>0</v>
      </c>
      <c r="I81" s="136">
        <v>0</v>
      </c>
      <c r="J81" s="136">
        <f>I81-H81</f>
        <v>0</v>
      </c>
      <c r="K81" s="131">
        <v>0</v>
      </c>
      <c r="L81" s="136">
        <v>5267.82</v>
      </c>
      <c r="M81" s="136">
        <v>1700.4</v>
      </c>
      <c r="N81" s="136">
        <f>M81-L81</f>
        <v>-3567.4199999999996</v>
      </c>
      <c r="O81" s="128">
        <f>M81*100/L81</f>
        <v>32.279007255373195</v>
      </c>
    </row>
    <row r="82" spans="1:17" ht="31.5" customHeight="1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5" ht="202.5" customHeight="1">
      <c r="A83" s="122" t="s">
        <v>70</v>
      </c>
      <c r="B83" s="123"/>
      <c r="C83" s="123"/>
      <c r="D83" s="123"/>
      <c r="E83" s="123"/>
      <c r="F83" s="124"/>
      <c r="G83" s="30"/>
      <c r="H83" s="125">
        <f aca="true" t="shared" si="5" ref="H83:O83">H85</f>
        <v>0</v>
      </c>
      <c r="I83" s="125">
        <f t="shared" si="5"/>
        <v>0</v>
      </c>
      <c r="J83" s="125">
        <f t="shared" si="5"/>
        <v>0</v>
      </c>
      <c r="K83" s="125">
        <f t="shared" si="5"/>
        <v>0</v>
      </c>
      <c r="L83" s="125">
        <f t="shared" si="5"/>
        <v>50000</v>
      </c>
      <c r="M83" s="125">
        <f t="shared" si="5"/>
        <v>0</v>
      </c>
      <c r="N83" s="125">
        <f t="shared" si="5"/>
        <v>-50000</v>
      </c>
      <c r="O83" s="125">
        <f t="shared" si="5"/>
        <v>0</v>
      </c>
    </row>
    <row r="84" spans="1:15" ht="35.25" customHeight="1">
      <c r="A84" s="100" t="s">
        <v>50</v>
      </c>
      <c r="B84" s="101"/>
      <c r="C84" s="101"/>
      <c r="D84" s="101"/>
      <c r="E84" s="101"/>
      <c r="F84" s="102"/>
      <c r="G84" s="30"/>
      <c r="H84" s="129">
        <f>H85</f>
        <v>0</v>
      </c>
      <c r="I84" s="129">
        <f aca="true" t="shared" si="6" ref="I84:O84">I85</f>
        <v>0</v>
      </c>
      <c r="J84" s="129">
        <f t="shared" si="6"/>
        <v>0</v>
      </c>
      <c r="K84" s="129">
        <f t="shared" si="6"/>
        <v>0</v>
      </c>
      <c r="L84" s="129">
        <f t="shared" si="6"/>
        <v>50000</v>
      </c>
      <c r="M84" s="129">
        <f t="shared" si="6"/>
        <v>0</v>
      </c>
      <c r="N84" s="129">
        <f t="shared" si="6"/>
        <v>-50000</v>
      </c>
      <c r="O84" s="129">
        <f t="shared" si="6"/>
        <v>0</v>
      </c>
    </row>
    <row r="85" spans="1:15" ht="69.75" customHeight="1">
      <c r="A85" s="110" t="s">
        <v>71</v>
      </c>
      <c r="B85" s="111"/>
      <c r="C85" s="111"/>
      <c r="D85" s="111"/>
      <c r="E85" s="111"/>
      <c r="F85" s="112"/>
      <c r="G85" s="31"/>
      <c r="H85" s="136">
        <v>0</v>
      </c>
      <c r="I85" s="136">
        <v>0</v>
      </c>
      <c r="J85" s="137">
        <v>0</v>
      </c>
      <c r="K85" s="138">
        <v>0</v>
      </c>
      <c r="L85" s="136">
        <v>50000</v>
      </c>
      <c r="M85" s="136">
        <v>0</v>
      </c>
      <c r="N85" s="136">
        <f>M85-L85</f>
        <v>-50000</v>
      </c>
      <c r="O85" s="139">
        <f>M85*100/L85</f>
        <v>0</v>
      </c>
    </row>
    <row r="86" spans="1:15" ht="20.25" customHeight="1" hidden="1">
      <c r="A86" s="32"/>
      <c r="B86" s="33"/>
      <c r="C86" s="33"/>
      <c r="D86" s="33"/>
      <c r="E86" s="33"/>
      <c r="F86" s="34"/>
      <c r="G86" s="31"/>
      <c r="H86" s="41"/>
      <c r="I86" s="41"/>
      <c r="J86" s="42"/>
      <c r="K86" s="39"/>
      <c r="L86" s="44"/>
      <c r="M86" s="44"/>
      <c r="N86" s="37"/>
      <c r="O86" s="40"/>
    </row>
    <row r="87" spans="1:15" ht="37.5" hidden="1">
      <c r="A87" s="85" t="s">
        <v>62</v>
      </c>
      <c r="B87" s="86"/>
      <c r="C87" s="86"/>
      <c r="D87" s="86"/>
      <c r="E87" s="86"/>
      <c r="F87" s="87"/>
      <c r="G87" s="35"/>
      <c r="H87" s="37">
        <v>0</v>
      </c>
      <c r="I87" s="37">
        <v>0</v>
      </c>
      <c r="J87" s="38">
        <v>0</v>
      </c>
      <c r="K87" s="39">
        <v>0</v>
      </c>
      <c r="L87" s="37">
        <f>L88</f>
        <v>0</v>
      </c>
      <c r="M87" s="37">
        <f>M88</f>
        <v>0</v>
      </c>
      <c r="N87" s="37">
        <f>N88</f>
        <v>0</v>
      </c>
      <c r="O87" s="37">
        <f>O88</f>
        <v>0</v>
      </c>
    </row>
    <row r="88" spans="1:15" ht="184.5" customHeight="1" hidden="1">
      <c r="A88" s="68" t="s">
        <v>63</v>
      </c>
      <c r="B88" s="69"/>
      <c r="C88" s="69"/>
      <c r="D88" s="69"/>
      <c r="E88" s="69"/>
      <c r="F88" s="70"/>
      <c r="G88" s="31"/>
      <c r="H88" s="44">
        <v>0</v>
      </c>
      <c r="I88" s="44">
        <v>0</v>
      </c>
      <c r="J88" s="45">
        <v>0</v>
      </c>
      <c r="K88" s="46">
        <v>0</v>
      </c>
      <c r="L88" s="44">
        <v>0</v>
      </c>
      <c r="M88" s="44">
        <v>0</v>
      </c>
      <c r="N88" s="37">
        <f>M88-L88</f>
        <v>0</v>
      </c>
      <c r="O88" s="43">
        <v>0</v>
      </c>
    </row>
    <row r="89" spans="1:15" ht="38.25" hidden="1">
      <c r="A89" s="79" t="s">
        <v>13</v>
      </c>
      <c r="B89" s="80"/>
      <c r="C89" s="80"/>
      <c r="D89" s="80"/>
      <c r="E89" s="80"/>
      <c r="F89" s="81"/>
      <c r="G89" s="31"/>
      <c r="H89" s="44"/>
      <c r="I89" s="44"/>
      <c r="J89" s="45"/>
      <c r="K89" s="39"/>
      <c r="L89" s="44"/>
      <c r="M89" s="44"/>
      <c r="N89" s="37"/>
      <c r="O89" s="40"/>
    </row>
    <row r="90" spans="1:15" ht="38.25" hidden="1">
      <c r="A90" s="79" t="s">
        <v>15</v>
      </c>
      <c r="B90" s="80"/>
      <c r="C90" s="80"/>
      <c r="D90" s="80"/>
      <c r="E90" s="80"/>
      <c r="F90" s="81"/>
      <c r="G90" s="31"/>
      <c r="H90" s="44"/>
      <c r="I90" s="44"/>
      <c r="J90" s="45"/>
      <c r="K90" s="39"/>
      <c r="L90" s="44"/>
      <c r="M90" s="44"/>
      <c r="N90" s="37"/>
      <c r="O90" s="40"/>
    </row>
    <row r="91" spans="1:15" ht="38.25" hidden="1">
      <c r="A91" s="79" t="s">
        <v>16</v>
      </c>
      <c r="B91" s="80"/>
      <c r="C91" s="80"/>
      <c r="D91" s="80"/>
      <c r="E91" s="80"/>
      <c r="F91" s="81"/>
      <c r="G91" s="31"/>
      <c r="H91" s="44"/>
      <c r="I91" s="44"/>
      <c r="J91" s="45"/>
      <c r="K91" s="39"/>
      <c r="L91" s="44"/>
      <c r="M91" s="44"/>
      <c r="N91" s="37"/>
      <c r="O91" s="40"/>
    </row>
    <row r="92" spans="1:15" ht="38.25" hidden="1">
      <c r="A92" s="82" t="s">
        <v>6</v>
      </c>
      <c r="B92" s="83"/>
      <c r="C92" s="83"/>
      <c r="D92" s="83"/>
      <c r="E92" s="83"/>
      <c r="F92" s="84"/>
      <c r="G92" s="31"/>
      <c r="H92" s="41"/>
      <c r="I92" s="41"/>
      <c r="J92" s="42"/>
      <c r="K92" s="39"/>
      <c r="L92" s="44"/>
      <c r="M92" s="44"/>
      <c r="N92" s="37"/>
      <c r="O92" s="40"/>
    </row>
    <row r="93" spans="1:15" ht="38.25" hidden="1">
      <c r="A93" s="79" t="s">
        <v>7</v>
      </c>
      <c r="B93" s="80"/>
      <c r="C93" s="80"/>
      <c r="D93" s="80"/>
      <c r="E93" s="80"/>
      <c r="F93" s="81"/>
      <c r="G93" s="31"/>
      <c r="H93" s="44"/>
      <c r="I93" s="44"/>
      <c r="J93" s="45"/>
      <c r="K93" s="39"/>
      <c r="L93" s="44"/>
      <c r="M93" s="44"/>
      <c r="N93" s="37"/>
      <c r="O93" s="40"/>
    </row>
    <row r="94" spans="1:15" ht="38.25" hidden="1">
      <c r="A94" s="79" t="s">
        <v>8</v>
      </c>
      <c r="B94" s="80"/>
      <c r="C94" s="80"/>
      <c r="D94" s="80"/>
      <c r="E94" s="80"/>
      <c r="F94" s="81"/>
      <c r="G94" s="31"/>
      <c r="H94" s="44"/>
      <c r="I94" s="44"/>
      <c r="J94" s="45"/>
      <c r="K94" s="39"/>
      <c r="L94" s="44"/>
      <c r="M94" s="44"/>
      <c r="N94" s="37"/>
      <c r="O94" s="40"/>
    </row>
    <row r="95" spans="1:15" ht="18" customHeight="1" hidden="1">
      <c r="A95" s="79" t="s">
        <v>18</v>
      </c>
      <c r="B95" s="80"/>
      <c r="C95" s="80"/>
      <c r="D95" s="80"/>
      <c r="E95" s="80"/>
      <c r="F95" s="81"/>
      <c r="G95" s="31"/>
      <c r="H95" s="44"/>
      <c r="I95" s="44"/>
      <c r="J95" s="45"/>
      <c r="K95" s="39"/>
      <c r="L95" s="44"/>
      <c r="M95" s="44"/>
      <c r="N95" s="37"/>
      <c r="O95" s="40"/>
    </row>
    <row r="96" spans="1:15" ht="38.25" hidden="1">
      <c r="A96" s="79" t="s">
        <v>9</v>
      </c>
      <c r="B96" s="80"/>
      <c r="C96" s="80"/>
      <c r="D96" s="80"/>
      <c r="E96" s="80"/>
      <c r="F96" s="81"/>
      <c r="G96" s="31"/>
      <c r="H96" s="44"/>
      <c r="I96" s="44"/>
      <c r="J96" s="45"/>
      <c r="K96" s="39"/>
      <c r="L96" s="44"/>
      <c r="M96" s="44"/>
      <c r="N96" s="37"/>
      <c r="O96" s="40"/>
    </row>
    <row r="97" spans="1:15" ht="19.5" customHeight="1" hidden="1">
      <c r="A97" s="79" t="s">
        <v>17</v>
      </c>
      <c r="B97" s="80"/>
      <c r="C97" s="80"/>
      <c r="D97" s="80"/>
      <c r="E97" s="80"/>
      <c r="F97" s="81"/>
      <c r="G97" s="31"/>
      <c r="H97" s="44"/>
      <c r="I97" s="44"/>
      <c r="J97" s="45"/>
      <c r="K97" s="39"/>
      <c r="L97" s="44"/>
      <c r="M97" s="44"/>
      <c r="N97" s="37"/>
      <c r="O97" s="40"/>
    </row>
    <row r="98" spans="1:15" ht="38.25" hidden="1">
      <c r="A98" s="82" t="s">
        <v>10</v>
      </c>
      <c r="B98" s="83"/>
      <c r="C98" s="83"/>
      <c r="D98" s="83"/>
      <c r="E98" s="83"/>
      <c r="F98" s="84"/>
      <c r="G98" s="31"/>
      <c r="H98" s="41"/>
      <c r="I98" s="41"/>
      <c r="J98" s="42"/>
      <c r="K98" s="39" t="e">
        <f>I98*100/H98</f>
        <v>#DIV/0!</v>
      </c>
      <c r="L98" s="44"/>
      <c r="M98" s="44"/>
      <c r="N98" s="37"/>
      <c r="O98" s="40"/>
    </row>
    <row r="99" spans="1:15" ht="38.25" hidden="1">
      <c r="A99" s="36"/>
      <c r="B99" s="36"/>
      <c r="C99" s="36"/>
      <c r="D99" s="36"/>
      <c r="E99" s="36"/>
      <c r="F99" s="36"/>
      <c r="G99" s="36"/>
      <c r="H99" s="54"/>
      <c r="I99" s="54"/>
      <c r="J99" s="54"/>
      <c r="K99" s="55"/>
      <c r="L99" s="44"/>
      <c r="M99" s="44"/>
      <c r="N99" s="37"/>
      <c r="O99" s="40"/>
    </row>
    <row r="100" spans="1:15" ht="38.25" hidden="1">
      <c r="A100" s="89" t="s">
        <v>24</v>
      </c>
      <c r="B100" s="89"/>
      <c r="C100" s="89"/>
      <c r="D100" s="89"/>
      <c r="E100" s="89"/>
      <c r="F100" s="89"/>
      <c r="G100" s="89"/>
      <c r="H100" s="37">
        <f>SUM(H111)</f>
        <v>0</v>
      </c>
      <c r="I100" s="37">
        <f>SUM(I111)</f>
        <v>0</v>
      </c>
      <c r="J100" s="37"/>
      <c r="K100" s="39">
        <v>0</v>
      </c>
      <c r="L100" s="44"/>
      <c r="M100" s="44"/>
      <c r="N100" s="37"/>
      <c r="O100" s="40"/>
    </row>
    <row r="101" spans="1:15" ht="38.25" hidden="1">
      <c r="A101" s="88" t="s">
        <v>0</v>
      </c>
      <c r="B101" s="88"/>
      <c r="C101" s="88"/>
      <c r="D101" s="88"/>
      <c r="E101" s="88"/>
      <c r="F101" s="88"/>
      <c r="G101" s="88"/>
      <c r="H101" s="41"/>
      <c r="I101" s="41"/>
      <c r="J101" s="41"/>
      <c r="K101" s="39" t="e">
        <f aca="true" t="shared" si="7" ref="K101:K110">I101*100/H101</f>
        <v>#DIV/0!</v>
      </c>
      <c r="L101" s="44"/>
      <c r="M101" s="44"/>
      <c r="N101" s="37"/>
      <c r="O101" s="40"/>
    </row>
    <row r="102" spans="1:15" ht="38.25" hidden="1">
      <c r="A102" s="82" t="s">
        <v>1</v>
      </c>
      <c r="B102" s="83"/>
      <c r="C102" s="83"/>
      <c r="D102" s="83"/>
      <c r="E102" s="83"/>
      <c r="F102" s="84"/>
      <c r="G102" s="35"/>
      <c r="H102" s="41"/>
      <c r="I102" s="41"/>
      <c r="J102" s="41"/>
      <c r="K102" s="39" t="e">
        <f t="shared" si="7"/>
        <v>#DIV/0!</v>
      </c>
      <c r="L102" s="44"/>
      <c r="M102" s="44"/>
      <c r="N102" s="37"/>
      <c r="O102" s="40"/>
    </row>
    <row r="103" spans="1:15" ht="38.25" hidden="1">
      <c r="A103" s="82" t="s">
        <v>2</v>
      </c>
      <c r="B103" s="83"/>
      <c r="C103" s="83"/>
      <c r="D103" s="83"/>
      <c r="E103" s="83"/>
      <c r="F103" s="84"/>
      <c r="G103" s="31"/>
      <c r="H103" s="41">
        <f>SUM(H104:H106)</f>
        <v>0</v>
      </c>
      <c r="I103" s="41">
        <f>SUM(I104:I106)</f>
        <v>0</v>
      </c>
      <c r="J103" s="41"/>
      <c r="K103" s="39" t="e">
        <f t="shared" si="7"/>
        <v>#DIV/0!</v>
      </c>
      <c r="L103" s="44"/>
      <c r="M103" s="44"/>
      <c r="N103" s="37"/>
      <c r="O103" s="40"/>
    </row>
    <row r="104" spans="1:15" ht="38.25" hidden="1">
      <c r="A104" s="79" t="s">
        <v>3</v>
      </c>
      <c r="B104" s="80"/>
      <c r="C104" s="80"/>
      <c r="D104" s="80"/>
      <c r="E104" s="80"/>
      <c r="F104" s="81"/>
      <c r="G104" s="31"/>
      <c r="H104" s="44"/>
      <c r="I104" s="44"/>
      <c r="J104" s="44"/>
      <c r="K104" s="39" t="e">
        <f t="shared" si="7"/>
        <v>#DIV/0!</v>
      </c>
      <c r="L104" s="44"/>
      <c r="M104" s="44"/>
      <c r="N104" s="37"/>
      <c r="O104" s="40"/>
    </row>
    <row r="105" spans="1:15" ht="38.25" hidden="1">
      <c r="A105" s="79" t="s">
        <v>4</v>
      </c>
      <c r="B105" s="80"/>
      <c r="C105" s="80"/>
      <c r="D105" s="80"/>
      <c r="E105" s="80"/>
      <c r="F105" s="81"/>
      <c r="G105" s="31"/>
      <c r="H105" s="44"/>
      <c r="I105" s="44"/>
      <c r="J105" s="44"/>
      <c r="K105" s="39" t="e">
        <f t="shared" si="7"/>
        <v>#DIV/0!</v>
      </c>
      <c r="L105" s="44"/>
      <c r="M105" s="44"/>
      <c r="N105" s="37"/>
      <c r="O105" s="40"/>
    </row>
    <row r="106" spans="1:15" ht="38.25" hidden="1">
      <c r="A106" s="79" t="s">
        <v>12</v>
      </c>
      <c r="B106" s="80"/>
      <c r="C106" s="80"/>
      <c r="D106" s="80"/>
      <c r="E106" s="80"/>
      <c r="F106" s="81"/>
      <c r="G106" s="31"/>
      <c r="H106" s="44"/>
      <c r="I106" s="44"/>
      <c r="J106" s="44"/>
      <c r="K106" s="39" t="e">
        <f t="shared" si="7"/>
        <v>#DIV/0!</v>
      </c>
      <c r="L106" s="44"/>
      <c r="M106" s="44"/>
      <c r="N106" s="37"/>
      <c r="O106" s="40"/>
    </row>
    <row r="107" spans="1:15" ht="38.25" hidden="1">
      <c r="A107" s="79" t="s">
        <v>7</v>
      </c>
      <c r="B107" s="80"/>
      <c r="C107" s="80"/>
      <c r="D107" s="80"/>
      <c r="E107" s="80"/>
      <c r="F107" s="81"/>
      <c r="G107" s="31"/>
      <c r="H107" s="44"/>
      <c r="I107" s="44"/>
      <c r="J107" s="44"/>
      <c r="K107" s="39" t="e">
        <f t="shared" si="7"/>
        <v>#DIV/0!</v>
      </c>
      <c r="L107" s="44"/>
      <c r="M107" s="44"/>
      <c r="N107" s="37"/>
      <c r="O107" s="40"/>
    </row>
    <row r="108" spans="1:15" ht="38.25" hidden="1">
      <c r="A108" s="79" t="s">
        <v>8</v>
      </c>
      <c r="B108" s="80"/>
      <c r="C108" s="80"/>
      <c r="D108" s="80"/>
      <c r="E108" s="80"/>
      <c r="F108" s="81"/>
      <c r="G108" s="31"/>
      <c r="H108" s="44"/>
      <c r="I108" s="44"/>
      <c r="J108" s="44"/>
      <c r="K108" s="39" t="e">
        <f t="shared" si="7"/>
        <v>#DIV/0!</v>
      </c>
      <c r="L108" s="44"/>
      <c r="M108" s="44"/>
      <c r="N108" s="37"/>
      <c r="O108" s="40"/>
    </row>
    <row r="109" spans="1:15" ht="38.25" hidden="1">
      <c r="A109" s="79" t="s">
        <v>11</v>
      </c>
      <c r="B109" s="80"/>
      <c r="C109" s="80"/>
      <c r="D109" s="80"/>
      <c r="E109" s="80"/>
      <c r="F109" s="81"/>
      <c r="G109" s="31"/>
      <c r="H109" s="44"/>
      <c r="I109" s="44"/>
      <c r="J109" s="44"/>
      <c r="K109" s="39" t="e">
        <f t="shared" si="7"/>
        <v>#DIV/0!</v>
      </c>
      <c r="L109" s="44"/>
      <c r="M109" s="44"/>
      <c r="N109" s="37"/>
      <c r="O109" s="40"/>
    </row>
    <row r="110" spans="1:15" ht="38.25" hidden="1">
      <c r="A110" s="79" t="s">
        <v>9</v>
      </c>
      <c r="B110" s="80"/>
      <c r="C110" s="80"/>
      <c r="D110" s="80"/>
      <c r="E110" s="80"/>
      <c r="F110" s="81"/>
      <c r="G110" s="31"/>
      <c r="H110" s="44"/>
      <c r="I110" s="44"/>
      <c r="J110" s="44"/>
      <c r="K110" s="39" t="e">
        <f t="shared" si="7"/>
        <v>#DIV/0!</v>
      </c>
      <c r="L110" s="44"/>
      <c r="M110" s="44"/>
      <c r="N110" s="37"/>
      <c r="O110" s="40"/>
    </row>
    <row r="111" spans="1:15" ht="56.25" customHeight="1" hidden="1">
      <c r="A111" s="79" t="s">
        <v>19</v>
      </c>
      <c r="B111" s="80"/>
      <c r="C111" s="80"/>
      <c r="D111" s="80"/>
      <c r="E111" s="80"/>
      <c r="F111" s="81"/>
      <c r="G111" s="31"/>
      <c r="H111" s="44">
        <v>0</v>
      </c>
      <c r="I111" s="44">
        <v>0</v>
      </c>
      <c r="J111" s="44"/>
      <c r="K111" s="48">
        <v>0</v>
      </c>
      <c r="L111" s="47"/>
      <c r="M111" s="47"/>
      <c r="N111" s="49"/>
      <c r="O111" s="50"/>
    </row>
    <row r="112" spans="1:15" ht="24.75" customHeight="1" hidden="1">
      <c r="A112" s="29"/>
      <c r="B112" s="29"/>
      <c r="C112" s="29"/>
      <c r="D112" s="29"/>
      <c r="E112" s="29"/>
      <c r="F112" s="29"/>
      <c r="G112" s="29"/>
      <c r="H112" s="52"/>
      <c r="I112" s="52"/>
      <c r="J112" s="52"/>
      <c r="K112" s="51"/>
      <c r="L112" s="52"/>
      <c r="M112" s="52"/>
      <c r="N112" s="53"/>
      <c r="O112" s="51"/>
    </row>
    <row r="113" spans="1:15" ht="13.5" customHeight="1" hidden="1">
      <c r="A113" s="89" t="s">
        <v>21</v>
      </c>
      <c r="B113" s="89"/>
      <c r="C113" s="89"/>
      <c r="D113" s="89"/>
      <c r="E113" s="89"/>
      <c r="F113" s="89"/>
      <c r="G113" s="89"/>
      <c r="H113" s="41"/>
      <c r="I113" s="44">
        <v>0</v>
      </c>
      <c r="J113" s="44"/>
      <c r="K113" s="56"/>
      <c r="L113" s="57"/>
      <c r="M113" s="57"/>
      <c r="N113" s="58"/>
      <c r="O113" s="59"/>
    </row>
    <row r="114" spans="1:256" ht="16.5" customHeight="1" hidden="1">
      <c r="A114" s="90"/>
      <c r="B114" s="90"/>
      <c r="C114" s="90"/>
      <c r="D114" s="90"/>
      <c r="E114" s="90"/>
      <c r="F114" s="90"/>
      <c r="G114" s="90"/>
      <c r="H114" s="44"/>
      <c r="I114" s="44" t="s">
        <v>22</v>
      </c>
      <c r="J114" s="44"/>
      <c r="K114" s="46"/>
      <c r="L114" s="44"/>
      <c r="M114" s="44"/>
      <c r="N114" s="37"/>
      <c r="O114" s="4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21.75" customHeight="1">
      <c r="A115" s="29"/>
      <c r="B115" s="29"/>
      <c r="C115" s="29"/>
      <c r="D115" s="29"/>
      <c r="E115" s="29"/>
      <c r="F115" s="29"/>
      <c r="G115" s="29"/>
      <c r="H115" s="52"/>
      <c r="I115" s="52"/>
      <c r="J115" s="52"/>
      <c r="K115" s="60"/>
      <c r="L115" s="60"/>
      <c r="M115" s="60"/>
      <c r="N115" s="60"/>
      <c r="O115" s="61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32.75" customHeight="1">
      <c r="A116" s="121" t="s">
        <v>58</v>
      </c>
      <c r="B116" s="121"/>
      <c r="C116" s="121"/>
      <c r="D116" s="121"/>
      <c r="E116" s="121"/>
      <c r="F116" s="121"/>
      <c r="G116" s="31"/>
      <c r="H116" s="132">
        <f>H118</f>
        <v>0</v>
      </c>
      <c r="I116" s="132">
        <f aca="true" t="shared" si="8" ref="I116:O116">I118</f>
        <v>0</v>
      </c>
      <c r="J116" s="132">
        <f t="shared" si="8"/>
        <v>0</v>
      </c>
      <c r="K116" s="132">
        <f t="shared" si="8"/>
        <v>0</v>
      </c>
      <c r="L116" s="132">
        <f t="shared" si="8"/>
        <v>3004.83</v>
      </c>
      <c r="M116" s="132">
        <f t="shared" si="8"/>
        <v>0</v>
      </c>
      <c r="N116" s="132">
        <f t="shared" si="8"/>
        <v>-3004.83</v>
      </c>
      <c r="O116" s="132">
        <f t="shared" si="8"/>
        <v>0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ht="48" customHeight="1">
      <c r="A117" s="100" t="s">
        <v>51</v>
      </c>
      <c r="B117" s="101"/>
      <c r="C117" s="101"/>
      <c r="D117" s="101"/>
      <c r="E117" s="101"/>
      <c r="F117" s="102"/>
      <c r="G117" s="31"/>
      <c r="H117" s="129">
        <f>H118</f>
        <v>0</v>
      </c>
      <c r="I117" s="129">
        <f aca="true" t="shared" si="9" ref="I117:O117">I118</f>
        <v>0</v>
      </c>
      <c r="J117" s="129">
        <f t="shared" si="9"/>
        <v>0</v>
      </c>
      <c r="K117" s="129">
        <f t="shared" si="9"/>
        <v>0</v>
      </c>
      <c r="L117" s="129">
        <f t="shared" si="9"/>
        <v>3004.83</v>
      </c>
      <c r="M117" s="129">
        <f t="shared" si="9"/>
        <v>0</v>
      </c>
      <c r="N117" s="129">
        <f t="shared" si="9"/>
        <v>-3004.83</v>
      </c>
      <c r="O117" s="129">
        <f t="shared" si="9"/>
        <v>0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72.75" customHeight="1">
      <c r="A118" s="119" t="s">
        <v>61</v>
      </c>
      <c r="B118" s="119"/>
      <c r="C118" s="119"/>
      <c r="D118" s="119"/>
      <c r="E118" s="119"/>
      <c r="F118" s="119"/>
      <c r="G118" s="31"/>
      <c r="H118" s="136">
        <v>0</v>
      </c>
      <c r="I118" s="136">
        <v>0</v>
      </c>
      <c r="J118" s="136">
        <v>0</v>
      </c>
      <c r="K118" s="139">
        <v>0</v>
      </c>
      <c r="L118" s="136">
        <v>3004.83</v>
      </c>
      <c r="M118" s="136">
        <v>0</v>
      </c>
      <c r="N118" s="125">
        <f>M118-L118</f>
        <v>-3004.83</v>
      </c>
      <c r="O118" s="128">
        <v>0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27.75" customHeight="1">
      <c r="A119" s="21"/>
      <c r="B119" s="21"/>
      <c r="C119" s="21"/>
      <c r="D119" s="21"/>
      <c r="E119" s="21"/>
      <c r="F119" s="21"/>
      <c r="G119" s="21"/>
      <c r="H119" s="22"/>
      <c r="I119" s="22"/>
      <c r="J119" s="22"/>
      <c r="K119" s="62"/>
      <c r="L119" s="62"/>
      <c r="M119" s="62"/>
      <c r="N119" s="62"/>
      <c r="O119" s="63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15" s="4" customFormat="1" ht="38.25" customHeight="1">
      <c r="A120" s="92" t="s">
        <v>43</v>
      </c>
      <c r="B120" s="92"/>
      <c r="C120" s="92"/>
      <c r="D120" s="92"/>
      <c r="E120" s="92"/>
      <c r="F120" s="92"/>
      <c r="G120" s="92"/>
      <c r="H120" s="125">
        <f>H116+H83+H79+H74+H54+H34</f>
        <v>244960</v>
      </c>
      <c r="I120" s="125">
        <f>SUM(I100,I79,I54,I34,I83)</f>
        <v>196994.25</v>
      </c>
      <c r="J120" s="125">
        <f>SUM(J100,J79,J54,J34,J83)</f>
        <v>-25468.750000000015</v>
      </c>
      <c r="K120" s="127">
        <f>I120*100/H120</f>
        <v>80.41894595035924</v>
      </c>
      <c r="L120" s="125">
        <f>L34+L54+L79+L83+L116+L87</f>
        <v>127976.48</v>
      </c>
      <c r="M120" s="125">
        <f>M34+M54+M79+M83+M116+M87</f>
        <v>39200.4</v>
      </c>
      <c r="N120" s="125">
        <f>N34+N54+N79+N83+N116+N87</f>
        <v>-88776.08</v>
      </c>
      <c r="O120" s="128">
        <f>M120*100/L120</f>
        <v>30.63094093539688</v>
      </c>
    </row>
    <row r="121" spans="1:15" s="4" customFormat="1" ht="24.75" customHeight="1">
      <c r="A121" s="20"/>
      <c r="B121" s="20"/>
      <c r="C121" s="20"/>
      <c r="D121" s="20"/>
      <c r="E121" s="20"/>
      <c r="F121" s="20"/>
      <c r="G121" s="20"/>
      <c r="H121" s="19"/>
      <c r="I121" s="19"/>
      <c r="J121" s="19"/>
      <c r="K121" s="18"/>
      <c r="L121" s="19"/>
      <c r="M121" s="19"/>
      <c r="N121" s="19"/>
      <c r="O121" s="18"/>
    </row>
    <row r="122" spans="1:15" s="4" customFormat="1" ht="24.75" customHeight="1">
      <c r="A122" s="20"/>
      <c r="B122" s="20"/>
      <c r="C122" s="20"/>
      <c r="D122" s="20"/>
      <c r="E122" s="20"/>
      <c r="F122" s="20"/>
      <c r="G122" s="20"/>
      <c r="H122" s="19"/>
      <c r="I122" s="19"/>
      <c r="J122" s="19"/>
      <c r="K122" s="18"/>
      <c r="L122" s="19"/>
      <c r="M122" s="19"/>
      <c r="N122" s="19"/>
      <c r="O122" s="18"/>
    </row>
    <row r="123" spans="1:12" s="4" customFormat="1" ht="18.75" customHeight="1">
      <c r="A123" s="13"/>
      <c r="B123" s="13"/>
      <c r="C123" s="13"/>
      <c r="D123" s="13"/>
      <c r="E123" s="13"/>
      <c r="F123" s="13"/>
      <c r="G123" s="13"/>
      <c r="H123" s="12"/>
      <c r="I123" s="12"/>
      <c r="J123" s="12"/>
      <c r="K123" s="7"/>
      <c r="L123" s="7"/>
    </row>
    <row r="124" spans="1:12" s="4" customFormat="1" ht="18.75" customHeight="1">
      <c r="A124" s="13"/>
      <c r="B124" s="13"/>
      <c r="C124" s="13"/>
      <c r="D124" s="13"/>
      <c r="E124" s="13"/>
      <c r="F124" s="13"/>
      <c r="G124" s="13"/>
      <c r="H124" s="12"/>
      <c r="I124" s="12"/>
      <c r="J124" s="12"/>
      <c r="K124" s="7"/>
      <c r="L124" s="7"/>
    </row>
    <row r="125" spans="1:12" s="4" customFormat="1" ht="18.75" customHeight="1">
      <c r="A125" s="13"/>
      <c r="B125" s="13"/>
      <c r="C125" s="13"/>
      <c r="D125" s="13"/>
      <c r="E125" s="13"/>
      <c r="F125" s="13"/>
      <c r="G125" s="13"/>
      <c r="H125" s="12"/>
      <c r="I125" s="12"/>
      <c r="J125" s="12"/>
      <c r="K125" s="7"/>
      <c r="L125" s="7"/>
    </row>
    <row r="126" spans="1:12" s="4" customFormat="1" ht="18.75" customHeight="1">
      <c r="A126" s="13"/>
      <c r="B126" s="13"/>
      <c r="C126" s="13"/>
      <c r="D126" s="13"/>
      <c r="E126" s="13"/>
      <c r="F126" s="13"/>
      <c r="G126" s="13"/>
      <c r="H126" s="12"/>
      <c r="I126" s="12"/>
      <c r="J126" s="12"/>
      <c r="K126" s="7"/>
      <c r="L126" s="7"/>
    </row>
    <row r="127" spans="1:12" s="4" customFormat="1" ht="27" customHeight="1">
      <c r="A127" s="13"/>
      <c r="B127" s="13"/>
      <c r="C127" s="91" t="s">
        <v>45</v>
      </c>
      <c r="D127" s="91"/>
      <c r="E127" s="91"/>
      <c r="F127" s="91"/>
      <c r="G127" s="91"/>
      <c r="H127" s="91"/>
      <c r="I127" s="16"/>
      <c r="J127" s="16"/>
      <c r="K127" s="17"/>
      <c r="L127" s="64" t="s">
        <v>46</v>
      </c>
    </row>
    <row r="128" spans="1:12" s="4" customFormat="1" ht="18.75" customHeight="1">
      <c r="A128" s="13"/>
      <c r="B128" s="13"/>
      <c r="C128" s="13"/>
      <c r="D128" s="13"/>
      <c r="E128" s="13"/>
      <c r="F128" s="13"/>
      <c r="G128" s="13"/>
      <c r="H128" s="12"/>
      <c r="I128" s="12"/>
      <c r="J128" s="12"/>
      <c r="K128" s="7"/>
      <c r="L128" s="7"/>
    </row>
    <row r="130" ht="20.25">
      <c r="B130" s="14"/>
    </row>
  </sheetData>
  <sheetProtection/>
  <mergeCells count="110">
    <mergeCell ref="A61:F61"/>
    <mergeCell ref="A68:F68"/>
    <mergeCell ref="A70:F70"/>
    <mergeCell ref="A72:F72"/>
    <mergeCell ref="A78:F78"/>
    <mergeCell ref="A66:F66"/>
    <mergeCell ref="A69:F69"/>
    <mergeCell ref="C127:H127"/>
    <mergeCell ref="A102:F102"/>
    <mergeCell ref="A103:F103"/>
    <mergeCell ref="A95:F95"/>
    <mergeCell ref="A96:F96"/>
    <mergeCell ref="A120:G120"/>
    <mergeCell ref="A106:F106"/>
    <mergeCell ref="A116:F116"/>
    <mergeCell ref="A118:F118"/>
    <mergeCell ref="A100:G100"/>
    <mergeCell ref="A90:F90"/>
    <mergeCell ref="A85:F85"/>
    <mergeCell ref="A110:F110"/>
    <mergeCell ref="A113:G113"/>
    <mergeCell ref="A114:G114"/>
    <mergeCell ref="A111:F111"/>
    <mergeCell ref="A109:F109"/>
    <mergeCell ref="A107:F107"/>
    <mergeCell ref="A108:F108"/>
    <mergeCell ref="A104:F104"/>
    <mergeCell ref="A105:F105"/>
    <mergeCell ref="A93:F93"/>
    <mergeCell ref="A94:F94"/>
    <mergeCell ref="A97:F97"/>
    <mergeCell ref="A98:F98"/>
    <mergeCell ref="A101:G101"/>
    <mergeCell ref="A62:F62"/>
    <mergeCell ref="A63:F63"/>
    <mergeCell ref="A64:F64"/>
    <mergeCell ref="A88:F88"/>
    <mergeCell ref="A79:G79"/>
    <mergeCell ref="A81:G81"/>
    <mergeCell ref="A87:F87"/>
    <mergeCell ref="A83:F83"/>
    <mergeCell ref="A82:Q82"/>
    <mergeCell ref="A65:F65"/>
    <mergeCell ref="A58:F58"/>
    <mergeCell ref="A59:F59"/>
    <mergeCell ref="A60:F60"/>
    <mergeCell ref="A51:F51"/>
    <mergeCell ref="A52:F52"/>
    <mergeCell ref="A49:F49"/>
    <mergeCell ref="A50:F50"/>
    <mergeCell ref="A55:F55"/>
    <mergeCell ref="A56:G56"/>
    <mergeCell ref="A57:F57"/>
    <mergeCell ref="A48:F48"/>
    <mergeCell ref="A23:G23"/>
    <mergeCell ref="A37:F37"/>
    <mergeCell ref="A38:F38"/>
    <mergeCell ref="A1:L1"/>
    <mergeCell ref="A6:G6"/>
    <mergeCell ref="A5:G5"/>
    <mergeCell ref="A7:G7"/>
    <mergeCell ref="A8:G8"/>
    <mergeCell ref="A9:G9"/>
    <mergeCell ref="A2:L2"/>
    <mergeCell ref="A10:G10"/>
    <mergeCell ref="A11:G11"/>
    <mergeCell ref="A30:O30"/>
    <mergeCell ref="A12:G12"/>
    <mergeCell ref="A13:G13"/>
    <mergeCell ref="A14:G14"/>
    <mergeCell ref="A19:G19"/>
    <mergeCell ref="A20:G20"/>
    <mergeCell ref="A21:G21"/>
    <mergeCell ref="A15:G15"/>
    <mergeCell ref="A22:G22"/>
    <mergeCell ref="A24:G24"/>
    <mergeCell ref="A25:G25"/>
    <mergeCell ref="A26:G26"/>
    <mergeCell ref="A27:G27"/>
    <mergeCell ref="A16:G16"/>
    <mergeCell ref="A17:G17"/>
    <mergeCell ref="A18:G18"/>
    <mergeCell ref="A34:G34"/>
    <mergeCell ref="A36:G36"/>
    <mergeCell ref="A43:F43"/>
    <mergeCell ref="A44:F44"/>
    <mergeCell ref="A45:F45"/>
    <mergeCell ref="A46:F46"/>
    <mergeCell ref="A40:F40"/>
    <mergeCell ref="A35:F35"/>
    <mergeCell ref="A47:F47"/>
    <mergeCell ref="A54:G54"/>
    <mergeCell ref="A71:F71"/>
    <mergeCell ref="H32:K32"/>
    <mergeCell ref="A32:F33"/>
    <mergeCell ref="L32:O32"/>
    <mergeCell ref="A42:F42"/>
    <mergeCell ref="A67:F67"/>
    <mergeCell ref="A41:F41"/>
    <mergeCell ref="A39:F39"/>
    <mergeCell ref="A117:F117"/>
    <mergeCell ref="A74:F74"/>
    <mergeCell ref="A75:F75"/>
    <mergeCell ref="A76:F76"/>
    <mergeCell ref="A77:F77"/>
    <mergeCell ref="A80:F80"/>
    <mergeCell ref="A84:F84"/>
    <mergeCell ref="A91:F91"/>
    <mergeCell ref="A89:F89"/>
    <mergeCell ref="A92:F9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2015-06-10T05:19:42Z</cp:lastPrinted>
  <dcterms:created xsi:type="dcterms:W3CDTF">2006-09-05T11:12:44Z</dcterms:created>
  <dcterms:modified xsi:type="dcterms:W3CDTF">2015-06-10T05:19:43Z</dcterms:modified>
  <cp:category/>
  <cp:version/>
  <cp:contentType/>
  <cp:contentStatus/>
</cp:coreProperties>
</file>