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35" windowHeight="7755" activeTab="0"/>
  </bookViews>
  <sheets>
    <sheet name="Додаток 1" sheetId="1" r:id="rId1"/>
    <sheet name="Додаток 2.0160" sheetId="2" r:id="rId2"/>
    <sheet name="Додаток 2.3242" sheetId="3" r:id="rId3"/>
    <sheet name="Додаток 2.6013" sheetId="4" r:id="rId4"/>
    <sheet name="Додаток 2.6015" sheetId="5" r:id="rId5"/>
    <sheet name="Додаток 2.6017" sheetId="6" r:id="rId6"/>
    <sheet name="Додаток 2.6030" sheetId="7" r:id="rId7"/>
    <sheet name="Додаток 2.6071" sheetId="8" r:id="rId8"/>
    <sheet name="Додаток 2.6090" sheetId="9" r:id="rId9"/>
    <sheet name="Додаток 2.7426" sheetId="10" r:id="rId10"/>
    <sheet name="Додаток 2.7461" sheetId="11" r:id="rId11"/>
    <sheet name="Додаток 2.7640" sheetId="12" r:id="rId12"/>
    <sheet name="Додаток 2.7670" sheetId="13" r:id="rId13"/>
    <sheet name="Додаток 2.8110" sheetId="14" r:id="rId14"/>
    <sheet name="Додаток 2.8311" sheetId="15" r:id="rId15"/>
    <sheet name="Додаток 3" sheetId="16" r:id="rId16"/>
    <sheet name="Додаток 4" sheetId="17" r:id="rId17"/>
  </sheets>
  <definedNames>
    <definedName name="_xlnm._FilterDatabase" localSheetId="16" hidden="1">'Додаток 4'!$A$11:$J$11</definedName>
    <definedName name="_xlnm.Print_Titles" localSheetId="0">'Додаток 1'!$13:$13</definedName>
    <definedName name="_xlnm.Print_Titles" localSheetId="1">'Додаток 2.0160'!$18:$18</definedName>
    <definedName name="_xlnm.Print_Titles" localSheetId="2">'Додаток 2.3242'!$18:$18</definedName>
    <definedName name="_xlnm.Print_Titles" localSheetId="3">'Додаток 2.6013'!$18:$18</definedName>
    <definedName name="_xlnm.Print_Titles" localSheetId="4">'Додаток 2.6015'!$18:$18</definedName>
    <definedName name="_xlnm.Print_Titles" localSheetId="5">'Додаток 2.6017'!$16:$16</definedName>
    <definedName name="_xlnm.Print_Titles" localSheetId="6">'Додаток 2.6030'!$18:$18</definedName>
    <definedName name="_xlnm.Print_Titles" localSheetId="7">'Додаток 2.6071'!$18:$18</definedName>
    <definedName name="_xlnm.Print_Titles" localSheetId="9">'Додаток 2.7426'!$17:$17</definedName>
    <definedName name="_xlnm.Print_Titles" localSheetId="10">'Додаток 2.7461'!$18:$18</definedName>
    <definedName name="_xlnm.Print_Titles" localSheetId="11">'Додаток 2.7640'!$18:$18</definedName>
    <definedName name="_xlnm.Print_Titles" localSheetId="12">'Додаток 2.7670'!$18:$18</definedName>
    <definedName name="_xlnm.Print_Titles" localSheetId="13">'Додаток 2.8110'!$17:$17</definedName>
    <definedName name="_xlnm.Print_Titles" localSheetId="14">'Додаток 2.8311'!$17:$17</definedName>
    <definedName name="_xlnm.Print_Titles" localSheetId="15">'Додаток 3'!$15:$15</definedName>
    <definedName name="_xlnm.Print_Titles" localSheetId="16">'Додаток 4'!$12:$12</definedName>
  </definedNames>
  <calcPr fullCalcOnLoad="1"/>
</workbook>
</file>

<file path=xl/sharedStrings.xml><?xml version="1.0" encoding="utf-8"?>
<sst xmlns="http://schemas.openxmlformats.org/spreadsheetml/2006/main" count="1716" uniqueCount="483">
  <si>
    <t>питома вага придбаних конетйнерів для ТПВ, до запланованої кількостіу</t>
  </si>
  <si>
    <t>кількість отриманих санітарних паспортів</t>
  </si>
  <si>
    <t xml:space="preserve">середні витрати перетікань реактивної електроенергії </t>
  </si>
  <si>
    <t>тис. кВАр</t>
  </si>
  <si>
    <t xml:space="preserve">середні витрати на споживання 1 кВАр електроенергії </t>
  </si>
  <si>
    <t>придбання урн</t>
  </si>
  <si>
    <t>кількість урн, які планується придбати</t>
  </si>
  <si>
    <t>середні витрати на придбання 1 урни</t>
  </si>
  <si>
    <t>капітальний ремонт тротуару</t>
  </si>
  <si>
    <t>капітальний ремонт зелених насаджень</t>
  </si>
  <si>
    <t xml:space="preserve">кількість проектної документації, яку потрібно виготовити для проведення капітального ремонту об'єкту блаугострою (тротуару) </t>
  </si>
  <si>
    <t xml:space="preserve">кількість проектної документації, яку планується виготовити для проведення капітального ремонту об'єкту блаугострою (тротуару) </t>
  </si>
  <si>
    <t xml:space="preserve">кількість дерев та кущів, щодо яких заплановано проведення капітального ремонту </t>
  </si>
  <si>
    <t xml:space="preserve">середні витрати на виготовлення проектної документації для проведення капітального ремонту об'єкту блаугострою (тротуару) </t>
  </si>
  <si>
    <t xml:space="preserve"> середні витрати на капітальний ремонт 1 дерева та куща</t>
  </si>
  <si>
    <t xml:space="preserve">Завдання: Фінансова підтримка підприємств комунальної форми власності 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</si>
  <si>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</si>
  <si>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</si>
  <si>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звіт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</si>
  <si>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</si>
  <si>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</si>
  <si>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ЛКСП "Лисичанськводоканал" на кінець року (прогноз)</t>
  </si>
  <si>
    <t>результат фінансової діяльності КП "Лисичанськтепломережа" на кінець року (прогноз)</t>
  </si>
  <si>
    <t>п.11 протоколу спільного засідання оперативних штабів від 21.01.2019 ; п 5.3 протоколу засідання місцевої комісії з питань техногенно-екологічної безпеки та надзвичайних ситуацій від 21.10.2019 р. №26</t>
  </si>
  <si>
    <t>Завдання: Поліпшення обслуговування та експлуатації системи моніторингу стану навколишнього середовища</t>
  </si>
  <si>
    <t xml:space="preserve"> середні витрати на придбання 1 одиниці обладнання</t>
  </si>
  <si>
    <t>питомага вага придбаного обладнання до запланованої кількості</t>
  </si>
  <si>
    <t>1216071</t>
  </si>
  <si>
    <t>Внески до статутного капіталу суб`єктів господарювання</t>
  </si>
  <si>
    <t>Інша діяльність, пов`язана з експлуатацією об`єктів житлово-комунального господарства</t>
  </si>
  <si>
    <t>Керівництво і управління у відповідній сфері у містах (місті Києві), селищах, селах, об`єднаних територіальних громадах</t>
  </si>
  <si>
    <t>Поповнення статутного капіталу ЛКСП"Лисичанськводоканал"</t>
  </si>
  <si>
    <t>Капітальний ремонт електромереж 9-ти поверхового будинку за адресою: м. Лисичанськ, вул. Сосюри, 345 з установкою поквартирних вузлів обліку</t>
  </si>
  <si>
    <t>Капітальний ремонт житлового будинку № 7 кв.Східний в м.Лисичанську</t>
  </si>
  <si>
    <t>Капітальний ремонт ділянки автодороги по вул.Героя Радянського Союзу В.Сметаніна (від вул.Красна до вул.Незалежності) м.Лисичанська</t>
  </si>
  <si>
    <t>Капітальний ремонт пасажирських ліфтів по об'єктах: кв.Східний,1(п.1),кв.Східний,9 (п.2), кв.Центральний,1(п.1), кв.Східний,36,  кв.40 років Перемоги,7(п.2), кв.40 років Перемоги,15(п.2),кв.Східний, 1(п.2),кв.Східний,34, кв.Центральний,29, кв.Центральний,34(п.1), кв.40 років Перемоги,12,(п.2), кв.40 років Перемоги,17(п.2), кв.Східний,33(п.1,3)</t>
  </si>
  <si>
    <t>Капітальний ремонт пасажирських ліфтів по об'єктах: вул.Жовтнева,287а,(п.1,2,3,4), вул.Жовтнева,302(п.1,2,3), вул.Жовтнева,304(п.3)</t>
  </si>
  <si>
    <t>Капітальний ремонт пасажирських ліфтів по об'єктах: пр.Перемоги,109(п.2,5), пр.Перемоги, 115(п.4),пр.Перемоги, 111(п.6),пр.Перемоги,94(п.4,6), пр.Перемоги,113(п.2,4,5),пр.Перемоги,119(п.7), вул.Юнацька,80(п.1,2,3),вул.ім.Г.Сковороди,113(п.1,2,3), вул.Ген.Потапенко,49(п.1), вул.Гарибальді,36(п.1,2)</t>
  </si>
  <si>
    <t>Капітальний ремонт пасажирських ліфтів по об'єктах:пр.Перемоги,98(п.2,3,4), пр.Перемоги,96(п.1,2), пр.Перемои,100(п3,4), пр.Перемоги,102( п1,2,3,5), пр.Перемоги,127(п1,3,5,6,7), вул.Г.Сковороди,116(п.1,2), вул.Глинки,37(п.1,2,3,4,6), вул.Глинки,3(п.1),вул.ім.В.Сосюри,291(п.1,2,3,4), вул.ім.В.Сосюри,297(п.3), вул.ім.В.Сосюри,299(п.1),вул.ім. В.Сосюри,289(п.1,2,3,4). вул. ім. В.Сосюри,366, вул.ім.В.Сосюри,372(п.1,2),вул.ім.В.Сосюри,293(п.1,2,3,4,7), вул.ім.В.Сосюри(295(п.1),кв-л 50 років Перемоги,1(п.1,6,8,10)</t>
  </si>
  <si>
    <t>Придбання  глибинних погружних насосів продуктивністю 120 м3/годину, натиском 60 м  (6 одиниць)</t>
  </si>
  <si>
    <t>Капітальний ремонт підпірної стіни по вул.Гетьманська м.Лисичанська</t>
  </si>
  <si>
    <t>Придбання модуля каналопромивочного високого тиску з бензиновим приводом ШТОРМ 2041 МК(шланг високого тиску 100м, ємність 1250л), головки: стандартної трубопрочисної (арт.30.050), гранати-бомби (арт.40.038), гострої пробивної (арт.60.050)</t>
  </si>
  <si>
    <t>Капітальний ремонт тротуару по вул. ім. В.Сосюри м.Лисичанськ</t>
  </si>
  <si>
    <t>Капітальний ремонт покрівлі будівлі водопровідної насосної станції в м. Лисичанську, ВНС "Лисичанська", яка розташована за адресою пр. Перемоги, 159 В</t>
  </si>
  <si>
    <t>Капітальний ремонт покрівлі будівлі водопровідної насосної станції в м. Лисичанську, ВНС "ГТВ", яка розташована за адресою вул. Незалежності, 128</t>
  </si>
  <si>
    <t xml:space="preserve"> Капітальний ремонт покрівлі будівлі каналізаційної насосної станції в м. Лисичанську, КНС №10, яка розташована за адресою вул. Канатна, 51 б</t>
  </si>
  <si>
    <t>Поповнення статутного капіталу КП"Лисичанськтепломережа"</t>
  </si>
  <si>
    <t>Капітальний ремонт частини адміністративної будівлі за адресою: м.Лисичанськ, вул.ім.Д.І.Менделєєва, буд.49</t>
  </si>
  <si>
    <t>Капітальний ремонт зелених насаджень</t>
  </si>
  <si>
    <t>Придбання бензопил</t>
  </si>
  <si>
    <t>Придбання мотокос</t>
  </si>
  <si>
    <t>Придбання компьютерів</t>
  </si>
  <si>
    <t>Придбання багатофункціональних приладів</t>
  </si>
  <si>
    <t>Придбання кондиціонерів</t>
  </si>
  <si>
    <t>Капітальний ремонт асфальтобетонного покриття автодороги по просп.Перемоги м.Лисичанськ Луганської області</t>
  </si>
  <si>
    <t>Капітальний ремонт світлофорних об'єктів м. Лисичанська</t>
  </si>
  <si>
    <t>Програма природоохоронних заходів місцевого значення на 2019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</si>
  <si>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</si>
  <si>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Завдання: Відшкодування різниці в тарифах підприємствам житлово-комунальної галузі</t>
  </si>
  <si>
    <t>відшкодування різниці в тарифах на житлово-комунальні послуги (послуги з утримання будинків та прибудинкових територій і споруд)</t>
  </si>
  <si>
    <t>кількість підприємств, яким планується відшкодування різниці в тарифах (надання дотації)</t>
  </si>
  <si>
    <t>листи підприємств</t>
  </si>
  <si>
    <t>середня сума відшкодування (дотації) на одне підприємство</t>
  </si>
  <si>
    <t>відсоток погашення різниці в тарифах на житлово-комунальні послуги (послуги з утримання будинків та прибудинкових територій і споруд)</t>
  </si>
  <si>
    <t>Завдання: Забезпечення поліпшення умов проживання громадян шляхом надання цільової грошової допомоги малозабезпеченим жителям міста на придбання котлів індивідуального опалення</t>
  </si>
  <si>
    <t>кількість квартир, які потребують виділення одноразової цільової грошової допомоги на придбання котлів індивідуального опалення</t>
  </si>
  <si>
    <t>кількість квартир, яким планується виділення одноразової цільової грошової допомоги на придбання котлів індивідуального опалення</t>
  </si>
  <si>
    <t>середній розмір одноразової цільової грошової допомоги на придбання котлів індивідуального опалення на 1 квартиру</t>
  </si>
  <si>
    <t>питома вага обсягу наданої одноразової цільової грошової допомоги на придбання котлів індивідуального опалення до запланованого обсягу</t>
  </si>
  <si>
    <t>Завдання: Проведення капітального ремонту об'єктів благоустрою</t>
  </si>
  <si>
    <t xml:space="preserve"> 
план на 2019 рік 
з урахуванням внесених змін 
</t>
  </si>
  <si>
    <t>касове виконання за 2019 рік</t>
  </si>
  <si>
    <t>Оплата за вивіз сміття</t>
  </si>
  <si>
    <t>Програма благоустрою та економічного розвитку житлово-комунального господарства м. Лисичанська на 2019 рік</t>
  </si>
  <si>
    <t>Програма міських заходів по роботі з головами будинкових комітетів м. Лисичанська на 2019 рік</t>
  </si>
  <si>
    <t>динаміка виготовлення проектної документації для проведення капітального ремонту об'єкту блаугострою (тротуару) до запланованої кількості</t>
  </si>
  <si>
    <t>питома вага виконання капітального ремонту до запланованої кількості дерев та кущів</t>
  </si>
  <si>
    <t>придбання бензопил</t>
  </si>
  <si>
    <t>придбання мотокос</t>
  </si>
  <si>
    <t>Завдання: Забезпечення облаштування та утримання окремої території (парку, скверу тощо)</t>
  </si>
  <si>
    <t>питома вага придбаних урн до запланованої кількості</t>
  </si>
  <si>
    <t>фінпідтримка на погашення кредиторської заборгованості за спожиту електроенергію в грудні 2018 року</t>
  </si>
  <si>
    <t>заявка та звіт комунального підприємства</t>
  </si>
  <si>
    <t>технічна паспортизація і інвентаризація автодоріг</t>
  </si>
  <si>
    <t>встановлення дорожніх знаків</t>
  </si>
  <si>
    <t>кількість дорожніх знаків, які планується встановити</t>
  </si>
  <si>
    <t>середні витрати на встановлення  1 дорожного знаку</t>
  </si>
  <si>
    <t>виготовлення проектної документації</t>
  </si>
  <si>
    <t>капітальний ремонт підпірної стіни</t>
  </si>
  <si>
    <t>кількість проектної документації, яку потрібно виготовити</t>
  </si>
  <si>
    <t>кількість об'єктів (підпірних стін), що необхідно відремонтувати</t>
  </si>
  <si>
    <t>лист Управління будівництва та архітектури ЛМР від 05.08.19 №646/01-10/1</t>
  </si>
  <si>
    <t>кількість проектної документації, яку планується виготовити</t>
  </si>
  <si>
    <t>площа шляхів, на яких планується провести капітальний ремонт</t>
  </si>
  <si>
    <t>кількість об'єктів(підпірних стін), що планується відремонтувати</t>
  </si>
  <si>
    <t>тис.кв.м</t>
  </si>
  <si>
    <t xml:space="preserve"> середні витрати на виготовлення проектної документації</t>
  </si>
  <si>
    <t xml:space="preserve"> середня вартість 1 кв. м капітального ремонту вулично-дорожньої мережі</t>
  </si>
  <si>
    <t>середні витрати на ремонт 1 од. підпірної стіни</t>
  </si>
  <si>
    <t>динаміка виготовлення проектної документації до запланованої кількості</t>
  </si>
  <si>
    <t>динаміка відремонтованої за рахунок капітального ремонту площі вулично-дорожньої мережі порівняно з попереднім роком</t>
  </si>
  <si>
    <t>питома вага відремонтованих обєктів (підпірних стін) у загальгій кількості обєктів(підпірних стін), що потребують ремонту</t>
  </si>
  <si>
    <t>(найменування головного розпорядника коштів державного бюджету)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</si>
  <si>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 </t>
  </si>
  <si>
    <t>Код функціональної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</si>
  <si>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</si>
  <si>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(тис. грн.)</t>
  </si>
  <si>
    <t>в т. ч. за бюджетними програмами</t>
  </si>
  <si>
    <t>загальний фонд</t>
  </si>
  <si>
    <t>(підпис)</t>
  </si>
  <si>
    <t>(ініціали і прізвище) </t>
  </si>
  <si>
    <t>Виконано за звітний період </t>
  </si>
  <si>
    <t>Затверджено на звітний період </t>
  </si>
  <si>
    <t>спеціальний фонд</t>
  </si>
  <si>
    <t>разом </t>
  </si>
  <si>
    <t>Код програмної класифікації видатків та кредитування бюджету </t>
  </si>
  <si>
    <t>Всього</t>
  </si>
  <si>
    <t>Назва інвестиційної програми (проекту) </t>
  </si>
  <si>
    <t xml:space="preserve">    Загальний фонд</t>
  </si>
  <si>
    <t>Спеціальний фонд</t>
  </si>
  <si>
    <t>Разом</t>
  </si>
  <si>
    <t xml:space="preserve">               (тис. грн.)</t>
  </si>
  <si>
    <t>ЗАТВЕРДЖЕНО</t>
  </si>
  <si>
    <t>Наказ Міністерства фінансів України</t>
  </si>
  <si>
    <t>від 01.12.2010 №1489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</si>
  <si>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</si>
  <si>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</si>
  <si>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</si>
  <si>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</si>
  <si>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</si>
  <si>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</si>
  <si>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</si>
  <si>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</si>
  <si>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</si>
  <si>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разом</t>
  </si>
  <si>
    <t>од.</t>
  </si>
  <si>
    <t xml:space="preserve">                                              ЗАТВЕРДЖЕНО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</si>
  <si>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видатків на реалізацію інвестиційних програм (проектів),                                                                                                                                                                                                                                                                               які виконуються в межах бюджетної програми</t>
  </si>
  <si>
    <t xml:space="preserve">                                 ЗАТВЕРДЖЕНО</t>
  </si>
  <si>
    <t>Інформація</t>
  </si>
  <si>
    <t>які виконуються в межах бюджетної програми</t>
  </si>
  <si>
    <t>%</t>
  </si>
  <si>
    <t>0111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</si>
  <si>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</si>
  <si>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</si>
  <si>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</si>
  <si>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</si>
  <si>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</si>
  <si>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</si>
  <si>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</si>
  <si>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</si>
  <si>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</si>
  <si>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 xml:space="preserve">Інформація  </t>
  </si>
  <si>
    <t>про бюджет за бюджетними програмами
з деталізацією за кодами економічної класифікації видатків бюджету                                                                                                                                                                                                                                                                                                                                                                                    або класифікації кредитування бюджету</t>
  </si>
  <si>
    <t xml:space="preserve">(код програмної класифікації та кредитування бюджету)                                                                             </t>
  </si>
  <si>
    <t>(назва бюджетної програми)</t>
  </si>
  <si>
    <t xml:space="preserve">Керівництво і управління у відповідній сфері у містах (місті Києві), селищах, селах, об'єднаних територіальних громадах </t>
  </si>
  <si>
    <t>Інші видатки</t>
  </si>
  <si>
    <t>Керівництво і управління у відповідній сфері у містах (місті Кієві), селищах, селах, об'єднаних територіальних громад</t>
  </si>
  <si>
    <t>Оплата природного газу</t>
  </si>
  <si>
    <t xml:space="preserve"> Інші заходи у сфері соціального захисту і соціального забезпечення</t>
  </si>
  <si>
    <t>1090</t>
  </si>
  <si>
    <t>Інші виплати населенню</t>
  </si>
  <si>
    <t>0620</t>
  </si>
  <si>
    <t>Забезпечення діяльності водопровідно-каналізаційного господарства</t>
  </si>
  <si>
    <t xml:space="preserve">Інші виплати населенню </t>
  </si>
  <si>
    <t>Капітальні трансферти підприємствам (установам, організаціям)</t>
  </si>
  <si>
    <t>Забезпечення надійної та безперебійної експлуатації ліфтів</t>
  </si>
  <si>
    <t>Субсидії та поточні трансферти підприємствам (установам, організаціям)</t>
  </si>
  <si>
    <t xml:space="preserve"> Інша діяльність, пов'язана з експлуатацією об'єктів житлово-комунального господарства</t>
  </si>
  <si>
    <t>Капітальний ремонт житлового фонду (приміщень)</t>
  </si>
  <si>
    <t>Організація благоустрою населених пунктів</t>
  </si>
  <si>
    <t>Придбання обладнання і предметів довгострокового користування</t>
  </si>
  <si>
    <t>0640</t>
  </si>
  <si>
    <t>Проектні, будівельно-ремонтні роботи, придбання житла та приміщень для розвитку сімейних та інших форм виховання, найближених до сімей, та забезпечення житлом дітей-сиріт, осіб з їх числа</t>
  </si>
  <si>
    <t>0610</t>
  </si>
  <si>
    <t>Капітальні трансферти населенню</t>
  </si>
  <si>
    <t>Інша діяльність у сфері житлово-комунального господарства</t>
  </si>
  <si>
    <t>Інші заходи у сфері електротранспорту</t>
  </si>
  <si>
    <t>0453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</si>
  <si>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</si>
  <si>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</si>
  <si>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об'єктів</t>
  </si>
  <si>
    <t>0470</t>
  </si>
  <si>
    <t>Заходи з енергозбереження</t>
  </si>
  <si>
    <t>0490</t>
  </si>
  <si>
    <t>Заходи із запобігання та ліквідації надзвичайних ситуацій та наслідків стихійного лиха</t>
  </si>
  <si>
    <t>0320</t>
  </si>
  <si>
    <t>0511</t>
  </si>
  <si>
    <t>Охорона та раціональне використання природних ресурсів</t>
  </si>
  <si>
    <t>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</si>
  <si>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державного (місцевого) бюджету)</t>
  </si>
  <si>
    <t>Видатки всього за головним розпорядником коштів державного (місцевого) бюджету:
в т. ч. </t>
  </si>
  <si>
    <t>Одиниця виміру</t>
  </si>
  <si>
    <t>1210160</t>
  </si>
  <si>
    <t>обсяг видатків</t>
  </si>
  <si>
    <t>кількість штатних працівників</t>
  </si>
  <si>
    <t>кількість отриманих листів, звернень, заяв, скарг</t>
  </si>
  <si>
    <t xml:space="preserve"> Затрат </t>
  </si>
  <si>
    <t>Продукту</t>
  </si>
  <si>
    <t xml:space="preserve">Ефективності 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</si>
  <si>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</si>
  <si>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</si>
  <si>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</si>
  <si>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динаміка зростання виконаних листів, звернень, заяв, скарг відповідно до попереднього року</t>
  </si>
  <si>
    <t xml:space="preserve">Якості </t>
  </si>
  <si>
    <t>Завдання: Забезпечення виконання наданих законодавством повноважень</t>
  </si>
  <si>
    <t>грн</t>
  </si>
  <si>
    <t>розрахунок</t>
  </si>
  <si>
    <t>журнали обліку документації</t>
  </si>
  <si>
    <t>штатний розпис</t>
  </si>
  <si>
    <t>рішення міської ради</t>
  </si>
  <si>
    <t>1213242</t>
  </si>
  <si>
    <t>Інші заходи у сфері соціального захисту і соціального забезпечення</t>
  </si>
  <si>
    <t>Завдання: Реалізація забезпечення функціонування органів самоорганізації населення шляхом виплат заохочення головам будинкових комітетів</t>
  </si>
  <si>
    <t>кількість будинкових комітетів</t>
  </si>
  <si>
    <t>кількість виплачених заохочень головам будинкових комітетів</t>
  </si>
  <si>
    <t>середня сума заохочення на один орган самоорганізації</t>
  </si>
  <si>
    <t>динаміка середньої виплати у порівнянні з попереднім роком</t>
  </si>
  <si>
    <t>Журнал реєстрації будинкових комітетів</t>
  </si>
  <si>
    <t>грн.</t>
  </si>
  <si>
    <t>відст.</t>
  </si>
  <si>
    <t>1216013</t>
  </si>
  <si>
    <t>кількість обладнання, яке планується придбати</t>
  </si>
  <si>
    <t>лист балансоутримувача</t>
  </si>
  <si>
    <t>1216015</t>
  </si>
  <si>
    <t>Завдання: Проведення періодичного технічного огляду та експертного обстеження ліфтів</t>
  </si>
  <si>
    <t>кількість ліфтів, які потребують проведення періодичного технічного огляду та експертного обстеження</t>
  </si>
  <si>
    <t>кількість ліфтів, щодо яких проведено періодичний технічний огляд та експертне обстеження</t>
  </si>
  <si>
    <t>середньорічні витрати на проведення періодичного технічного огляду та експертного обстеження 1 ліфта</t>
  </si>
  <si>
    <t>питома вага кількості ліфтів, на яких проведено періодичний технічний огляд та експертне обстеження, до кількості ліфтів, які потребують таких робіт</t>
  </si>
  <si>
    <t>Завдання: Проведення капітального ремонту ліфтів</t>
  </si>
  <si>
    <t>капітальний ремонт ліфтів</t>
  </si>
  <si>
    <t>кількість ліфтів, що потребують капітального ремонту</t>
  </si>
  <si>
    <t>кількість ліфтіф, на яких планується капітальний ремонт</t>
  </si>
  <si>
    <t>питома вага кількості, на яких планується проведення капітального ремонту, до кількості, що потребують капітального ремонту</t>
  </si>
  <si>
    <t>Плановий перелік</t>
  </si>
  <si>
    <t>акт виконаних робіт/послуг</t>
  </si>
  <si>
    <t>зведений кошторисний розрахунок</t>
  </si>
  <si>
    <t>дефектний акт</t>
  </si>
  <si>
    <t>обсяг видатків всього, в т.ч.</t>
  </si>
  <si>
    <t>Інша діяльність, пов'язана з експлуатацією об'єктів житлово-комунального господарства</t>
  </si>
  <si>
    <t>1216017</t>
  </si>
  <si>
    <t>Завдання: Організація проведення громадських робіт по благоустрою прибудинкових територій шляхом залучення безробітних осіб</t>
  </si>
  <si>
    <t>кількість безробітних осіб, яких планується залучити до громадських робіт по благоустрою прибудинкових територій</t>
  </si>
  <si>
    <t>середньо річні витрати на залучення до громадських робіт з благоустрою прибудинкових територій 1 безробітної особи</t>
  </si>
  <si>
    <t>питома вага фактично залучених безробітних осіб до громадських робіт до запланованої кількості</t>
  </si>
  <si>
    <t>Завдання: Проведення капітального ремонту житлових будинків</t>
  </si>
  <si>
    <t>капітальний ремонт м'якої покрівлі житлових будинків</t>
  </si>
  <si>
    <t>обсяг об'єктів житлового фонду (будинків), що потребують ремонту (площа покрівель)</t>
  </si>
  <si>
    <t>обсяг об'єктів житлового фонду (будинків), на яких планується капітальний ремонт (площа покрівель)</t>
  </si>
  <si>
    <t>середні витрати на капітальний ремонт 1 кв. м. покрівлі</t>
  </si>
  <si>
    <t>кв.м.</t>
  </si>
  <si>
    <t>1216030</t>
  </si>
  <si>
    <t>Завдання: Послуги по санітарному очищенню і прибиранню міста</t>
  </si>
  <si>
    <t>Завдання: Збереження та утримання на належному рівні зеленої зони населеного пункту та поліпшення його екологічних умов</t>
  </si>
  <si>
    <t>Завдання: Утримання в належному стані земель водного фонду (пляжів, зон відпочинку тощо)</t>
  </si>
  <si>
    <t>Завдання: Забезпечення благоустрою та утримання діючих кладовищ міста</t>
  </si>
  <si>
    <t>Завдання: Забезпечення функціонування мереж зовнішнього освітлення</t>
  </si>
  <si>
    <t>Завдання: Послуги з постачання та транспортування природного газу на "Вічні вогні" на братських могилах</t>
  </si>
  <si>
    <t>Завдання: Організація проведення громадських робіт по благоустрою міста та діючих міських кладовищ шляхом залучення безробітних осіб</t>
  </si>
  <si>
    <t>Завдання: Забезпечення оновлення об'єктів дорожнього господарства</t>
  </si>
  <si>
    <t>регулювання чисельності безпритульних тварин</t>
  </si>
  <si>
    <t>вивіз несанкціонованих звалищ</t>
  </si>
  <si>
    <t>утримання тротуарів</t>
  </si>
  <si>
    <t>кількість тварин, які планується відловити</t>
  </si>
  <si>
    <t>обсяг відходів, які планується вивезти з несанкціонованих звалищ</t>
  </si>
  <si>
    <t>площа утримання тротуарів</t>
  </si>
  <si>
    <t>середньорічні витрати на відлов 1 безпритульної тварини</t>
  </si>
  <si>
    <t>середньорічні витрати на вивезення 1м3 з несанкціонованих звалищ</t>
  </si>
  <si>
    <t>середня вартість утримання тротуарів за 1 кв.м</t>
  </si>
  <si>
    <t>питома вага кількості відловлених тварин до запланованої кількості</t>
  </si>
  <si>
    <t>питома вага обсягу вивезених відходів до запланованого обсягу</t>
  </si>
  <si>
    <t>питома вага площі тротуарів, які утримувались (прибирались), до запланованої площі</t>
  </si>
  <si>
    <t>обсяг видатків на утримання та поточний ремонт зелених насаджень</t>
  </si>
  <si>
    <t>площа території об'єктів зеленого господарства, яка підлягає догляду</t>
  </si>
  <si>
    <t>територія об'єктів зеленого господарства, на якій планується догляд</t>
  </si>
  <si>
    <t>середні витрати на утримання (догляд) 1 м.кв газону</t>
  </si>
  <si>
    <t>середні витрати на видалення 1 дерева</t>
  </si>
  <si>
    <t>середні витрати на догляд 1 дерева</t>
  </si>
  <si>
    <t>середні витрати на догляд 1 м.кв квітників</t>
  </si>
  <si>
    <t>середні витрати на поточний ремонт 1 м.кв квітників</t>
  </si>
  <si>
    <t>середні витрати на утримання малих архітектурних форм на 1 од.</t>
  </si>
  <si>
    <t>питома вага площі зелених насаджень, які утримуються, до запланованої площі</t>
  </si>
  <si>
    <t>питома вага відновлених зелених насаджень у загальній кількості зелених насаджень, що потребують оновлення</t>
  </si>
  <si>
    <t>обсяг видатків на утримання об'єкта благоустрою (водний об'єкт) по вул. Клубна, район 2-го виробництва ПАТ Лисичанський склозавод "Пролетарій"</t>
  </si>
  <si>
    <t>площа земель водного фонду, які потребують благоустрою</t>
  </si>
  <si>
    <t xml:space="preserve">кількість об'єктів благоустрою (водних об'єктів), які планується утримувати </t>
  </si>
  <si>
    <t>площа земель водного фонду, на якій планується здійснити благоустрій</t>
  </si>
  <si>
    <t>середньо річні витрати на утримання 1 об'єкту благоустрою (водного об'єкту)</t>
  </si>
  <si>
    <t>середні витрати на утримання 1 га площі земель водного фонду</t>
  </si>
  <si>
    <t>питома вага виконаних послуг до запланованої кількості утримання об'єктів благоустрою (водних об'єктів)</t>
  </si>
  <si>
    <t>питома вага площі земель водного фонду, на яких буде здійснений благоустрій, у загальній площі земель водного фонду, які потребують благоустрою</t>
  </si>
  <si>
    <t>загальна площа кладовищ, що потребує благоустрою та утримання</t>
  </si>
  <si>
    <t>площа кладовищ, благоустрій та утримання яких планується здійснювати</t>
  </si>
  <si>
    <t>середньорічні витрати на благоустрій та утримання 1 га кладовища</t>
  </si>
  <si>
    <t>питома вага площі кладовищ, благоустрій та утримання яких планується здійснювати, у загальній площі діючих кладовищ</t>
  </si>
  <si>
    <t>послуги по  утриманню ліній зовнішнього освітлення</t>
  </si>
  <si>
    <t>енергопостачання ліній зовнішнього освітлення міста</t>
  </si>
  <si>
    <t xml:space="preserve">кількість світлоточок, які знаходяться на утриманні </t>
  </si>
  <si>
    <t xml:space="preserve">середні витрати споживання електроенергії </t>
  </si>
  <si>
    <t>середні витрати на утримання 1 світлоточки ліній зовнішнього освітлення</t>
  </si>
  <si>
    <t xml:space="preserve">середні витрати на споживання 1 кВт електроенергії </t>
  </si>
  <si>
    <t>динаміка рівня освітлення вулиць</t>
  </si>
  <si>
    <t>питома вага утриманих світлоточок до загальної наявної кількості</t>
  </si>
  <si>
    <t xml:space="preserve">обсяг видатків </t>
  </si>
  <si>
    <t>кількість "Вічних вогнів", на яких планується постачання природного газу</t>
  </si>
  <si>
    <t>кількість природного газу, який постачається на "Вічні вогні"</t>
  </si>
  <si>
    <t xml:space="preserve">середні витрати на постачання 1м3 природного газу </t>
  </si>
  <si>
    <t>динаміка середніх витрат на 1м3 природного газу, який постачається на "Вічні вогні" порівняно з попереднім роком</t>
  </si>
  <si>
    <t>кількість безробітних осіб, яких планується залучити до громадських робіт по благоустрою міста та діючих міських кладовищ</t>
  </si>
  <si>
    <t>середньо річні витрати на залучення до громадських робіт з благоустрою міста та діючих міських кладовищ 1 безробітної особи</t>
  </si>
  <si>
    <t>придбання зупинок громадського транспорту</t>
  </si>
  <si>
    <t>кількість громадських зупинок, які необхідно придбати</t>
  </si>
  <si>
    <t>кількість громадських зупинок, які планується придбати</t>
  </si>
  <si>
    <t>середні витрати на придбання 1 зупинки громадського транспорту</t>
  </si>
  <si>
    <t>м3</t>
  </si>
  <si>
    <t>тис. кв.м.</t>
  </si>
  <si>
    <t>План робіт</t>
  </si>
  <si>
    <t>Перелік тротуарів</t>
  </si>
  <si>
    <t>інвентаризація зелених насаджень</t>
  </si>
  <si>
    <t>га</t>
  </si>
  <si>
    <t>інвентаризаційні відомості</t>
  </si>
  <si>
    <t>тис. грн.</t>
  </si>
  <si>
    <t>тис. кВт</t>
  </si>
  <si>
    <t>акт інвентаризації</t>
  </si>
  <si>
    <t>тис.м3</t>
  </si>
  <si>
    <t>звернення громадян</t>
  </si>
  <si>
    <t>1216090</t>
  </si>
  <si>
    <t>Завдання: Організація поховання померлих одиноких громадян</t>
  </si>
  <si>
    <t>кількість планових поховань померлих одиноких громадян</t>
  </si>
  <si>
    <t>середньорічні витрати на 1 поховання</t>
  </si>
  <si>
    <t>динаміка середньорічних витрат на 1 поховання померлого одинокого у порівнянні з попереднім роком</t>
  </si>
  <si>
    <t>1217426</t>
  </si>
  <si>
    <t xml:space="preserve"> Інші заходи у сфері електротранспорту</t>
  </si>
  <si>
    <t>Завдання: Забезпечення підтримки КП ЛМР "Електроавтотранс" для надання послуг з перевезення пасажирів міським електротранспортом</t>
  </si>
  <si>
    <t>кількість комунальних підприємств по перевезенню пасажирів міським електроавтотранспортом, які потребують підтримки</t>
  </si>
  <si>
    <t>кількість комунальних підприємств по перевезенню пасажирів міським електроавтотранспортом, яким планується надання фінансової підтримки потребують підтримки</t>
  </si>
  <si>
    <t>середня сума підтримки одного збиткового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</si>
  <si>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</si>
  <si>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безробітних осіб, яких планується залучити до громадських робіт задля забезпечення перевезень пасажирів міським електротранспортом</t>
  </si>
  <si>
    <t>середньорічні витрати на залучення до громадських робіт задля забезпечення перевезень пасажирів міським електротранспортом 1 безробітної особи</t>
  </si>
  <si>
    <t>заявка комунального підприємства</t>
  </si>
  <si>
    <t>Завдання: Організація проведення громадських робіт задля забезпечення перевезень пасажирів міським електротранспортом шляхом залучення безробітних осіб</t>
  </si>
  <si>
    <t>1217461</t>
  </si>
  <si>
    <t>Завдання: Забезпечення утримання об'єктів транспортної інфраструктури</t>
  </si>
  <si>
    <t>Завдання: Проведення поточного ремонту об'єктів транспортної інфраструктури</t>
  </si>
  <si>
    <t>Завдання: Проведення капітального ремонту об'єктів транспортної інфраструктури</t>
  </si>
  <si>
    <t>обсяг видатків в т.ч.</t>
  </si>
  <si>
    <t>утримання автодоріг</t>
  </si>
  <si>
    <t>утримання світлофорних об'єктів</t>
  </si>
  <si>
    <t>енергопостачання світлофорних об'єктів</t>
  </si>
  <si>
    <t>нанесення дорожньої розмітки</t>
  </si>
  <si>
    <t>кількість діючих світлофорних об'єктів, які  планується  утримувати, од.</t>
  </si>
  <si>
    <t>середні витрати на утримання 1 світлофорного об'єкту</t>
  </si>
  <si>
    <t>середні витрати на утримання 1 км доріг</t>
  </si>
  <si>
    <t>середні витрати на нанесення 1 м2 дорожньої розмітки</t>
  </si>
  <si>
    <t>середня вартість утримання одного об'єкта транспортної інфраструктури</t>
  </si>
  <si>
    <t>динаміка кількості світлофорних об'єктів, що утримуються, порівняно з попереднім роком</t>
  </si>
  <si>
    <t>темп зростання середніх витрат на споживання 1 кВт електроенергії  порівняно з попереднім періодом</t>
  </si>
  <si>
    <t>динаміка кількості автодоріг, що утримуються, порівняно з попереднім роком</t>
  </si>
  <si>
    <t>питома вага фактичного нанесення дорожньої розмітки до запланованого обсягу</t>
  </si>
  <si>
    <t>динаміка кількості об'єктів транспортної інфраструктури, що утримуються, порівняно з попереднім роком</t>
  </si>
  <si>
    <t>поточний ремонт автодоріг</t>
  </si>
  <si>
    <t>середня вартість 1 кв. м поточного ремонту вулично-дорожньої мережі</t>
  </si>
  <si>
    <t>динаміка відремонтованої за рахунок поточного ремонту площі вулично-дорожної мережі порівняно з попереднім роком, %</t>
  </si>
  <si>
    <t>капітальний ремонт автодоріг</t>
  </si>
  <si>
    <t>км</t>
  </si>
  <si>
    <t>м2</t>
  </si>
  <si>
    <t>тис.м2</t>
  </si>
  <si>
    <t>план робіт</t>
  </si>
  <si>
    <t>перелік доріг</t>
  </si>
  <si>
    <t>інвентаризаційна відомість</t>
  </si>
  <si>
    <t>перелік автомобільних доріг</t>
  </si>
  <si>
    <t>обсяг споживання електроенергії на світлофорні об'єкти в рік</t>
  </si>
  <si>
    <t>протяжність утримання доріг</t>
  </si>
  <si>
    <t>плановий обсяг нанесення дорожньої розмітки</t>
  </si>
  <si>
    <t>кількість об'єктів транспортної інфраструктури, які планується утримувати</t>
  </si>
  <si>
    <t>площа вулично-дорожньої мережі, всього</t>
  </si>
  <si>
    <t>площа вулично-дорожньої мережі, на яких планується провести поточний ремонт</t>
  </si>
  <si>
    <t>про виконання видатків на реалізацію місцевих цільових програм,</t>
  </si>
  <si>
    <t>Назва місцевої цільової програми</t>
  </si>
  <si>
    <t>РАЗОМ:</t>
  </si>
  <si>
    <t>в тому числі</t>
  </si>
  <si>
    <t>Інша діяльність, пов’язана з експлуатацією об’єктів житлово-комунального господарства</t>
  </si>
  <si>
    <t>Програма відшкодування частини кредитів, отриманих ОСББ та громадянами на впровадження заходів енергозбереження, реконструкції і модернізації житлових будинків у м. Лисичанськ на 2018-2019 роки</t>
  </si>
  <si>
    <t>Внески до статутного капіталу суб’єктів господарювання</t>
  </si>
  <si>
    <t>Придбання зупинок громадського транспорту</t>
  </si>
  <si>
    <t>1217670</t>
  </si>
  <si>
    <t>розрахунково</t>
  </si>
  <si>
    <t>від.</t>
  </si>
  <si>
    <t>1218311</t>
  </si>
  <si>
    <t>Завдання: Збереження на належному рівні зеленої зони населеного пункту та поліпшення його екологічних умов</t>
  </si>
  <si>
    <t xml:space="preserve">обсяг видатків на капітальний ремонт зелених насаджень </t>
  </si>
  <si>
    <t>акт обстеження</t>
  </si>
  <si>
    <t>середні витрати на капітальний ремонт 1 дерева</t>
  </si>
  <si>
    <t>питома вага виконання капітального ремонту до запланованої кількості дерев</t>
  </si>
  <si>
    <t>кількість дерев, щодо яких заплановано проведення капітального ремонту</t>
  </si>
  <si>
    <t>1218110</t>
  </si>
  <si>
    <t>Завдання: Забезпечення заходів з подалання наслідків ускладнення погодних умов на території міст Лисичанськ, Новодружеськ, Привілля</t>
  </si>
  <si>
    <t xml:space="preserve">обсяг видатків  </t>
  </si>
  <si>
    <t>заходи Програми</t>
  </si>
  <si>
    <t>придбання дизельного палива</t>
  </si>
  <si>
    <t>л</t>
  </si>
  <si>
    <t>середні витрати на придбання 1 л дизпалива</t>
  </si>
  <si>
    <t>питома вага придбаних паливно-мастильних матеріалів до запланованого обсягу</t>
  </si>
  <si>
    <t>обсяг дизпалива, який планується придбати</t>
  </si>
  <si>
    <t>Внески до статутного капіталу суб'єктів господарювання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</si>
  <si>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</si>
  <si>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</si>
  <si>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</si>
  <si>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звіт ЛКСП "Лисичанськводоканал"</t>
  </si>
  <si>
    <t>1217640</t>
  </si>
  <si>
    <t>Завдання: Відшкодування частини кредитів, отриманих ОСББ та громадянами на впровадження заходів енергозбереження, реконструкції і модернізації житлових будинків</t>
  </si>
  <si>
    <t>кількість будинків ОСББ та громадян, де необхідно впровадження заходів енергозбереження, реконструкції і модернізації житлових будинків</t>
  </si>
  <si>
    <t>кількість будинків ОСББ та громадянами, де планується відшкодування частини кредиту на впровадження заходів енергозбереження, реконструкції і модернізації житлових будинків</t>
  </si>
  <si>
    <t>середня сума відшкодування на один об'єкт</t>
  </si>
  <si>
    <t>питома вага будинків ОСББ та громадян, яким проведено відшкодування до потреби</t>
  </si>
  <si>
    <t>Начальник відділу планування та економічного аналізу</t>
  </si>
  <si>
    <t>О.В.Єрьоменко</t>
  </si>
  <si>
    <t>обсяг видатків на придбання обладнання</t>
  </si>
  <si>
    <t>Програми регулювання чисельності безпритульних тварин на території м. Лисичанська на 2017 - 2020 роки</t>
  </si>
  <si>
    <t>за 2019 рік</t>
  </si>
  <si>
    <t>в т.ч. розроблення проекту землеустрою щодо відведення земельної ділянки для створення лугопарку</t>
  </si>
  <si>
    <t>Завдання: Забезпечення фінансової підтримки ЛКСП "Лисичанськводоканал" для забезпечення надання послуг з водопостачання та водовідведення міста</t>
  </si>
  <si>
    <t>погашення заборгованості за спожиту електроенергію</t>
  </si>
  <si>
    <t>погашення заборгованості по виплаті заробітної плати за період грудень 2018 - квітень 2019 рр.</t>
  </si>
  <si>
    <t>кількість комунальних підприємств, які потребують фінансової підтримки</t>
  </si>
  <si>
    <t>кількість комунальних підприємств, яким планується надання фінансової підтримки</t>
  </si>
  <si>
    <t>середня сума фінансової підтримки одного підприємства</t>
  </si>
  <si>
    <t>Завдання: Придбання обладнання і предметів довгострокового користування</t>
  </si>
  <si>
    <t xml:space="preserve">протоколи місцевої комісії з питань ТЕБ та НС, листи ЛКСП "Лисичанськводоканал", протокол регіональної комісії ТЕБ та НС від 22.10.2019 № 23 </t>
  </si>
  <si>
    <t>кількість одиниць придбаного обладнання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</si>
  <si>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</si>
  <si>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</si>
  <si>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>капітальний ремонт об'єктів водопровідно-каналізаційного господарств</t>
  </si>
  <si>
    <t>кількість об'єктів водопровідно-каналізаційного господарства, що потребує проведення капітального ремонту</t>
  </si>
  <si>
    <t>кількість об'єктів водопровідно-каналізаційного господарства, на яких планується провести капітальний ремонт</t>
  </si>
  <si>
    <t>середні витрати на капітальний ремонт одного об'єкту водопровідно-каналізаційного господарства</t>
  </si>
  <si>
    <t>питома вага відремонтованих об'єктів водопровідно-каналізаційного господарства у загальній кількості об'єктів, що потребують ремонту</t>
  </si>
  <si>
    <t>середні витрати на капітальний ремонт 1 ліфта</t>
  </si>
  <si>
    <t>Завдання: Проведення позачергового технічного огляду ліфтів</t>
  </si>
  <si>
    <t>кількість ліфтів, які потребують проведення позачергового технічного огляду</t>
  </si>
  <si>
    <t xml:space="preserve">кількість ліфтів, щодо яких проведено позачерговий технічний огляд </t>
  </si>
  <si>
    <t>середньо річні витрати на проведення позачергового технічного огляду  1 ліфта</t>
  </si>
  <si>
    <t>питомага вага кількості ліфтів, на яких проведено позачерговий технічний огляд, до кількості ліфтів, які потребують таких робіт</t>
  </si>
  <si>
    <t>капітальний ремонт електромереж житлових будинків</t>
  </si>
  <si>
    <t>обсяг об'єктів житлового фонду (будинків), що потребують ремонту (електромереж)</t>
  </si>
  <si>
    <t>обсяг об'єктів житлового фонду (будинків), на яких планується капітальний ремонт (електромереж)</t>
  </si>
  <si>
    <t>середні витрати на капітальний ремонт електромереж житлових будинків</t>
  </si>
  <si>
    <t xml:space="preserve">питома вага обсягу об'єктів житлового фонду (площі покрівель), на яких планується проведення капітального ремонту, до обсягу, що потребує капітального ремонту </t>
  </si>
  <si>
    <t>питома вага обсягу об'єктів житлового фонду (електромереж), на яких планується проведення капітального ремонту, до обсягу, що потребує капітального ремонту</t>
  </si>
  <si>
    <t>Завдання: Здійснення заходів направлених на безпечну експлуатації житлової будівлі (гуртожитку) за адресою: м. Лисичанськ, вул. Гора Попова, 15</t>
  </si>
  <si>
    <t>візуальне обстеження  житлової будівлі (гуртожитку) за адресою: м. Лисичанськ, вул. Гора Попова, 15</t>
  </si>
  <si>
    <t>кількість необхідних візуальних обстежень житлової будівлі (гуртожитку)</t>
  </si>
  <si>
    <t>кількість візуальних обстежень житлової будівлі (гуртожитку), які планується провести</t>
  </si>
  <si>
    <t>середня сума витрат на 1 візуальне обстеження житлової будівлі (гуртожитку)</t>
  </si>
  <si>
    <t>питома вага проведених візуальних обстежень житлової будівлі (гуртожитку) до запланованої кількості</t>
  </si>
  <si>
    <t>лист балансоутримувача, п. 3 протоколу засідання місцевої комісії з питань ТЕБ та НС від 09.07.2019 №17</t>
  </si>
  <si>
    <t>Завдання: Проведення робіт по відновленню асфальтового покриття прибудинкових територій та внутрішньоквартальних проїздів</t>
  </si>
  <si>
    <t>поточний ремонт дорожнього покриття проїзної частини на прибудинковій території (пр. Перемоги, буд. 127)</t>
  </si>
  <si>
    <t xml:space="preserve">загальна площа асфальтового покриття прибудинкової території буд. 127 пр. Перемоги </t>
  </si>
  <si>
    <t>площа асфальтового покриття прибудинкової території буд.127 пр. Перемоги, що потребує відновлення (поточного ремонту)</t>
  </si>
  <si>
    <t>графічна схема</t>
  </si>
  <si>
    <t>площа асфальтового покриття прибудинкової території буд. 127 пр.Перемоги, що планується відновити (поточним ремонтом)</t>
  </si>
  <si>
    <t>середні витрати на відновлення (поточний ремонт) 1 кв. м асфальтового покриття прибудинкової територі</t>
  </si>
  <si>
    <t xml:space="preserve">питома вага площі асфальтового покриття прибудинкових територій, що планується відновити, до площі асфальтового покриття прибудинкових територій, що потребує відновлення </t>
  </si>
  <si>
    <t>Завдання: Проведення капітального ремонту адміністративнних будівель</t>
  </si>
  <si>
    <t>капітальний ремонт частини адміністративної будівлі</t>
  </si>
  <si>
    <t>кількість адміністративних будівль, які потребують капітального ремонту</t>
  </si>
  <si>
    <t>кількість адміністративних будівль, на яких планується капітальний ремонт</t>
  </si>
  <si>
    <t>середні витрати на капітальний ремонт 1 адміністративної будівлі</t>
  </si>
  <si>
    <t xml:space="preserve">питома вага кількості адміністративних будівль, на яких планується проведення капітального ремонту, до кількості, що потребують капітального ремонту </t>
  </si>
  <si>
    <t>виконання проектно-вишукувальних робіт по визначенню вільних площ полігону ТПВ</t>
  </si>
  <si>
    <t>придбання контейнерів для ТПВ</t>
  </si>
  <si>
    <t>кількість контейнерів для ТПВ, які планується придбати</t>
  </si>
  <si>
    <t>заявка балансоутримувача</t>
  </si>
  <si>
    <t>середньорічні витрати на придбання 1 контейнеру для ТПВ</t>
  </si>
  <si>
    <t>кількість проектів нормативно-правових актів</t>
  </si>
  <si>
    <t>Завдання: Проведення капітального ремонту об'єктів водопровідно-каналізаційного господарства</t>
  </si>
  <si>
    <t xml:space="preserve"> листи ЛКСП "Лисичанськводоканал", КП "Лисичанськтепломережа"</t>
  </si>
  <si>
    <t>кошторис</t>
  </si>
  <si>
    <t>Програма з надання одноразової цільової грошової допомоги малозабезпеченим громадянам, квартири яких були відключені від мереж централізованого теплопостачання у зв'язку з закриттям котельні "Вугільна", на придбання котлів індивідуального опалення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</si>
</sst>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_-* #,##0.000_р_._-;\-* #,##0.000_р_._-;_-* &quot;-&quot;??_р_.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00"/>
    <numFmt numFmtId="198" formatCode="0.0000"/>
    <numFmt numFmtId="199" formatCode="_-* #,##0.0_р_._-;\-* #,##0.0_р_._-;_-* &quot;-&quot;??_р_._-;_-@_-"/>
    <numFmt numFmtId="200" formatCode="_-* #,##0_р_._-;\-* #,##0_р_._-;_-* &quot;-&quot;??_р_._-;_-@_-"/>
    <numFmt numFmtId="201" formatCode="0.00000"/>
    <numFmt numFmtId="202" formatCode="0.000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u val="single"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vertic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88" fontId="15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88" fontId="17" fillId="0" borderId="10" xfId="0" applyNumberFormat="1" applyFont="1" applyFill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88" fontId="17" fillId="0" borderId="11" xfId="0" applyNumberFormat="1" applyFont="1" applyBorder="1" applyAlignment="1">
      <alignment vertical="center"/>
    </xf>
    <xf numFmtId="188" fontId="17" fillId="0" borderId="14" xfId="0" applyNumberFormat="1" applyFont="1" applyBorder="1" applyAlignment="1">
      <alignment vertical="center"/>
    </xf>
    <xf numFmtId="188" fontId="15" fillId="0" borderId="12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1" fontId="23" fillId="0" borderId="18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91" fontId="23" fillId="0" borderId="19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98" fontId="23" fillId="0" borderId="18" xfId="0" applyNumberFormat="1" applyFont="1" applyBorder="1" applyAlignment="1">
      <alignment horizontal="center" vertical="center" wrapText="1"/>
    </xf>
    <xf numFmtId="189" fontId="23" fillId="0" borderId="18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5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71" fontId="8" fillId="0" borderId="14" xfId="0" applyNumberFormat="1" applyFont="1" applyBorder="1" applyAlignment="1">
      <alignment horizontal="left" vertical="top" wrapText="1"/>
    </xf>
    <xf numFmtId="202" fontId="23" fillId="0" borderId="1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188" fontId="17" fillId="0" borderId="12" xfId="0" applyNumberFormat="1" applyFont="1" applyBorder="1" applyAlignment="1">
      <alignment horizontal="center" vertical="center"/>
    </xf>
    <xf numFmtId="188" fontId="17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89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91" fontId="13" fillId="0" borderId="18" xfId="0" applyNumberFormat="1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88" fontId="13" fillId="0" borderId="10" xfId="52" applyNumberFormat="1" applyFont="1" applyFill="1" applyBorder="1" applyAlignment="1">
      <alignment horizontal="center" vertical="center" wrapText="1"/>
      <protection/>
    </xf>
    <xf numFmtId="188" fontId="8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171" fontId="8" fillId="0" borderId="12" xfId="0" applyNumberFormat="1" applyFont="1" applyBorder="1" applyAlignment="1">
      <alignment horizontal="center" vertical="top" wrapText="1"/>
    </xf>
    <xf numFmtId="171" fontId="8" fillId="0" borderId="15" xfId="0" applyNumberFormat="1" applyFont="1" applyBorder="1" applyAlignment="1">
      <alignment horizontal="center" vertical="top" wrapText="1"/>
    </xf>
    <xf numFmtId="171" fontId="8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selection activeCell="E17" sqref="E17"/>
    </sheetView>
  </sheetViews>
  <sheetFormatPr defaultColWidth="9.00390625" defaultRowHeight="12.75" outlineLevelRow="1"/>
  <cols>
    <col min="1" max="1" width="24.875" style="0" customWidth="1"/>
    <col min="2" max="2" width="14.25390625" style="0" customWidth="1"/>
    <col min="3" max="3" width="42.75390625" style="0" customWidth="1"/>
    <col min="4" max="4" width="15.25390625" style="0" customWidth="1"/>
    <col min="5" max="5" width="15.875" style="0" customWidth="1"/>
    <col min="6" max="6" width="14.75390625" style="0" customWidth="1"/>
    <col min="7" max="7" width="12.875" style="0" customWidth="1"/>
    <col min="8" max="8" width="15.25390625" style="0" customWidth="1"/>
    <col min="9" max="9" width="17.25390625" style="0" customWidth="1"/>
  </cols>
  <sheetData>
    <row r="1" spans="1:9" ht="20.25" customHeight="1">
      <c r="A1" s="5"/>
      <c r="B1" s="5"/>
      <c r="C1" s="5"/>
      <c r="D1" s="5"/>
      <c r="E1" s="5"/>
      <c r="F1" s="5"/>
      <c r="G1" s="13"/>
      <c r="H1" s="12"/>
      <c r="I1" s="12" t="s">
        <v>122</v>
      </c>
    </row>
    <row r="2" spans="1:9" ht="14.25" customHeight="1">
      <c r="A2" s="5"/>
      <c r="B2" s="5"/>
      <c r="C2" s="5"/>
      <c r="D2" s="5"/>
      <c r="E2" s="5"/>
      <c r="F2" s="5"/>
      <c r="G2" s="13"/>
      <c r="H2" s="12"/>
      <c r="I2" s="12" t="s">
        <v>123</v>
      </c>
    </row>
    <row r="3" spans="1:9" ht="18" customHeight="1">
      <c r="A3" s="5"/>
      <c r="B3" s="5"/>
      <c r="C3" s="5"/>
      <c r="D3" s="5"/>
      <c r="E3" s="5"/>
      <c r="F3" s="5"/>
      <c r="G3" s="13"/>
      <c r="H3" s="12"/>
      <c r="I3" s="12" t="s">
        <v>124</v>
      </c>
    </row>
    <row r="4" spans="1:9" ht="10.5" customHeight="1">
      <c r="A4" s="5"/>
      <c r="B4" s="5"/>
      <c r="C4" s="5"/>
      <c r="D4" s="5"/>
      <c r="E4" s="5"/>
      <c r="F4" s="5"/>
      <c r="G4" s="13"/>
      <c r="H4" s="13"/>
      <c r="I4" s="13"/>
    </row>
    <row r="5" spans="1:9" ht="18" customHeight="1">
      <c r="A5" s="135" t="s">
        <v>152</v>
      </c>
      <c r="B5" s="135"/>
      <c r="C5" s="135"/>
      <c r="D5" s="135"/>
      <c r="E5" s="135"/>
      <c r="F5" s="135"/>
      <c r="G5" s="135"/>
      <c r="H5" s="135"/>
      <c r="I5" s="135"/>
    </row>
    <row r="6" spans="1:13" ht="60" customHeight="1">
      <c r="A6" s="135" t="s">
        <v>153</v>
      </c>
      <c r="B6" s="135"/>
      <c r="C6" s="135"/>
      <c r="D6" s="135"/>
      <c r="E6" s="135"/>
      <c r="F6" s="135"/>
      <c r="G6" s="135"/>
      <c r="H6" s="135"/>
      <c r="I6" s="135"/>
      <c r="J6" s="1"/>
      <c r="K6" s="1"/>
      <c r="L6" s="1"/>
      <c r="M6" s="1"/>
    </row>
    <row r="7" spans="1:9" ht="24.75" customHeight="1">
      <c r="A7" s="138" t="s">
        <v>190</v>
      </c>
      <c r="B7" s="138"/>
      <c r="C7" s="138"/>
      <c r="D7" s="138"/>
      <c r="E7" s="138"/>
      <c r="F7" s="138"/>
      <c r="G7" s="138"/>
      <c r="H7" s="138"/>
      <c r="I7" s="138"/>
    </row>
    <row r="8" spans="1:9" ht="12.75">
      <c r="A8" s="139" t="s">
        <v>191</v>
      </c>
      <c r="B8" s="139"/>
      <c r="C8" s="139"/>
      <c r="D8" s="139"/>
      <c r="E8" s="139"/>
      <c r="F8" s="139"/>
      <c r="G8" s="139"/>
      <c r="H8" s="139"/>
      <c r="I8" s="139"/>
    </row>
    <row r="9" spans="1:9" ht="18.75">
      <c r="A9" s="140" t="s">
        <v>422</v>
      </c>
      <c r="B9" s="140"/>
      <c r="C9" s="140"/>
      <c r="D9" s="140"/>
      <c r="E9" s="140"/>
      <c r="F9" s="140"/>
      <c r="G9" s="140"/>
      <c r="H9" s="140"/>
      <c r="I9" s="140"/>
    </row>
    <row r="10" spans="1:9" ht="21" customHeight="1">
      <c r="A10" s="6"/>
      <c r="B10" s="6"/>
      <c r="C10" s="6"/>
      <c r="D10" s="6"/>
      <c r="E10" s="6"/>
      <c r="F10" s="6"/>
      <c r="G10" s="5"/>
      <c r="H10" s="5"/>
      <c r="I10" s="21" t="s">
        <v>106</v>
      </c>
    </row>
    <row r="11" spans="1:9" s="28" customFormat="1" ht="30.75" customHeight="1">
      <c r="A11" s="137" t="s">
        <v>103</v>
      </c>
      <c r="B11" s="137" t="s">
        <v>104</v>
      </c>
      <c r="C11" s="137" t="s">
        <v>105</v>
      </c>
      <c r="D11" s="137" t="s">
        <v>118</v>
      </c>
      <c r="E11" s="136"/>
      <c r="F11" s="137" t="s">
        <v>119</v>
      </c>
      <c r="G11" s="136"/>
      <c r="H11" s="136" t="s">
        <v>120</v>
      </c>
      <c r="I11" s="136"/>
    </row>
    <row r="12" spans="1:9" s="27" customFormat="1" ht="96" customHeight="1">
      <c r="A12" s="136"/>
      <c r="B12" s="136"/>
      <c r="C12" s="136"/>
      <c r="D12" s="23" t="s">
        <v>70</v>
      </c>
      <c r="E12" s="23" t="s">
        <v>71</v>
      </c>
      <c r="F12" s="23" t="s">
        <v>70</v>
      </c>
      <c r="G12" s="23" t="s">
        <v>71</v>
      </c>
      <c r="H12" s="23" t="s">
        <v>70</v>
      </c>
      <c r="I12" s="23" t="s">
        <v>71</v>
      </c>
    </row>
    <row r="13" spans="1:9" s="27" customFormat="1" ht="12.75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</row>
    <row r="14" spans="1:9" s="28" customFormat="1" ht="42.75" customHeight="1">
      <c r="A14" s="141" t="s">
        <v>192</v>
      </c>
      <c r="B14" s="142"/>
      <c r="C14" s="142"/>
      <c r="D14" s="40">
        <f aca="true" t="shared" si="0" ref="D14:I14">SUM(D15:D20,D25:D32)</f>
        <v>43435.07</v>
      </c>
      <c r="E14" s="40">
        <f t="shared" si="0"/>
        <v>43089.443</v>
      </c>
      <c r="F14" s="40">
        <f t="shared" si="0"/>
        <v>14541.247</v>
      </c>
      <c r="G14" s="40">
        <f t="shared" si="0"/>
        <v>14446.32</v>
      </c>
      <c r="H14" s="40">
        <f t="shared" si="0"/>
        <v>57976.316999999995</v>
      </c>
      <c r="I14" s="40">
        <f t="shared" si="0"/>
        <v>57535.763</v>
      </c>
    </row>
    <row r="15" spans="1:9" s="28" customFormat="1" ht="15.75" customHeight="1">
      <c r="A15" s="38">
        <v>2110</v>
      </c>
      <c r="B15" s="41"/>
      <c r="C15" s="41" t="s">
        <v>144</v>
      </c>
      <c r="D15" s="42">
        <f aca="true" t="shared" si="1" ref="D15:G32">SUMIF($A$34:$A$93,$A15,D$34:D$93)</f>
        <v>3738.817</v>
      </c>
      <c r="E15" s="42">
        <f t="shared" si="1"/>
        <v>3737.854</v>
      </c>
      <c r="F15" s="42">
        <f t="shared" si="1"/>
        <v>0</v>
      </c>
      <c r="G15" s="42">
        <f t="shared" si="1"/>
        <v>0</v>
      </c>
      <c r="H15" s="43">
        <f aca="true" t="shared" si="2" ref="H15:I32">D15+F15</f>
        <v>3738.817</v>
      </c>
      <c r="I15" s="43">
        <f t="shared" si="2"/>
        <v>3737.854</v>
      </c>
    </row>
    <row r="16" spans="1:9" s="28" customFormat="1" ht="15.75" customHeight="1">
      <c r="A16" s="38">
        <v>2120</v>
      </c>
      <c r="B16" s="41"/>
      <c r="C16" s="44" t="s">
        <v>143</v>
      </c>
      <c r="D16" s="42">
        <f t="shared" si="1"/>
        <v>828.123</v>
      </c>
      <c r="E16" s="42">
        <f t="shared" si="1"/>
        <v>828.115</v>
      </c>
      <c r="F16" s="42">
        <f t="shared" si="1"/>
        <v>0</v>
      </c>
      <c r="G16" s="42">
        <f t="shared" si="1"/>
        <v>0</v>
      </c>
      <c r="H16" s="43">
        <f t="shared" si="2"/>
        <v>828.123</v>
      </c>
      <c r="I16" s="43">
        <f t="shared" si="2"/>
        <v>828.115</v>
      </c>
    </row>
    <row r="17" spans="1:9" s="28" customFormat="1" ht="15.75" customHeight="1">
      <c r="A17" s="38">
        <v>2210</v>
      </c>
      <c r="B17" s="45"/>
      <c r="C17" s="46" t="s">
        <v>145</v>
      </c>
      <c r="D17" s="42">
        <f t="shared" si="1"/>
        <v>318.973</v>
      </c>
      <c r="E17" s="42">
        <f t="shared" si="1"/>
        <v>318.681</v>
      </c>
      <c r="F17" s="42">
        <f t="shared" si="1"/>
        <v>0</v>
      </c>
      <c r="G17" s="42">
        <f t="shared" si="1"/>
        <v>0</v>
      </c>
      <c r="H17" s="43">
        <f t="shared" si="2"/>
        <v>318.973</v>
      </c>
      <c r="I17" s="43">
        <f t="shared" si="2"/>
        <v>318.681</v>
      </c>
    </row>
    <row r="18" spans="1:9" s="28" customFormat="1" ht="15.75" customHeight="1">
      <c r="A18" s="38">
        <v>2240</v>
      </c>
      <c r="B18" s="45"/>
      <c r="C18" s="46" t="s">
        <v>146</v>
      </c>
      <c r="D18" s="42">
        <f t="shared" si="1"/>
        <v>7551.566</v>
      </c>
      <c r="E18" s="42">
        <f t="shared" si="1"/>
        <v>7523.05</v>
      </c>
      <c r="F18" s="42">
        <f t="shared" si="1"/>
        <v>0</v>
      </c>
      <c r="G18" s="42">
        <f t="shared" si="1"/>
        <v>0</v>
      </c>
      <c r="H18" s="43">
        <f t="shared" si="2"/>
        <v>7551.566</v>
      </c>
      <c r="I18" s="43">
        <f t="shared" si="2"/>
        <v>7523.05</v>
      </c>
    </row>
    <row r="19" spans="1:9" s="28" customFormat="1" ht="15.75" customHeight="1">
      <c r="A19" s="38">
        <v>2250</v>
      </c>
      <c r="B19" s="45"/>
      <c r="C19" s="46" t="s">
        <v>147</v>
      </c>
      <c r="D19" s="42">
        <f t="shared" si="1"/>
        <v>13.84</v>
      </c>
      <c r="E19" s="42">
        <f t="shared" si="1"/>
        <v>3.515</v>
      </c>
      <c r="F19" s="42">
        <f t="shared" si="1"/>
        <v>0</v>
      </c>
      <c r="G19" s="42">
        <f t="shared" si="1"/>
        <v>0</v>
      </c>
      <c r="H19" s="43">
        <f t="shared" si="2"/>
        <v>13.84</v>
      </c>
      <c r="I19" s="43">
        <f t="shared" si="2"/>
        <v>3.515</v>
      </c>
    </row>
    <row r="20" spans="1:9" s="28" customFormat="1" ht="15.75" customHeight="1">
      <c r="A20" s="38">
        <v>2270</v>
      </c>
      <c r="B20" s="41"/>
      <c r="C20" s="46" t="s">
        <v>150</v>
      </c>
      <c r="D20" s="42">
        <f t="shared" si="1"/>
        <v>2804.348</v>
      </c>
      <c r="E20" s="42">
        <f t="shared" si="1"/>
        <v>2670.793</v>
      </c>
      <c r="F20" s="42">
        <f t="shared" si="1"/>
        <v>0</v>
      </c>
      <c r="G20" s="42">
        <f t="shared" si="1"/>
        <v>0</v>
      </c>
      <c r="H20" s="43">
        <f t="shared" si="2"/>
        <v>2804.348</v>
      </c>
      <c r="I20" s="43">
        <f t="shared" si="2"/>
        <v>2670.793</v>
      </c>
    </row>
    <row r="21" spans="1:9" s="28" customFormat="1" ht="15.75" customHeight="1">
      <c r="A21" s="38">
        <v>2272</v>
      </c>
      <c r="B21" s="45"/>
      <c r="C21" s="46" t="s">
        <v>148</v>
      </c>
      <c r="D21" s="42">
        <f t="shared" si="1"/>
        <v>2.608</v>
      </c>
      <c r="E21" s="42">
        <f t="shared" si="1"/>
        <v>2.607</v>
      </c>
      <c r="F21" s="42">
        <f t="shared" si="1"/>
        <v>0</v>
      </c>
      <c r="G21" s="42">
        <f t="shared" si="1"/>
        <v>0</v>
      </c>
      <c r="H21" s="43">
        <f t="shared" si="2"/>
        <v>2.608</v>
      </c>
      <c r="I21" s="43">
        <f t="shared" si="2"/>
        <v>2.607</v>
      </c>
    </row>
    <row r="22" spans="1:9" s="28" customFormat="1" ht="15.75" customHeight="1">
      <c r="A22" s="38">
        <v>2273</v>
      </c>
      <c r="B22" s="45"/>
      <c r="C22" s="46" t="s">
        <v>149</v>
      </c>
      <c r="D22" s="42">
        <f t="shared" si="1"/>
        <v>2619.0690000000004</v>
      </c>
      <c r="E22" s="42">
        <f t="shared" si="1"/>
        <v>2568.683</v>
      </c>
      <c r="F22" s="42">
        <f t="shared" si="1"/>
        <v>0</v>
      </c>
      <c r="G22" s="42">
        <f t="shared" si="1"/>
        <v>0</v>
      </c>
      <c r="H22" s="43">
        <f t="shared" si="2"/>
        <v>2619.0690000000004</v>
      </c>
      <c r="I22" s="43">
        <f t="shared" si="2"/>
        <v>2568.683</v>
      </c>
    </row>
    <row r="23" spans="1:9" s="28" customFormat="1" ht="15.75" customHeight="1">
      <c r="A23" s="38">
        <v>2274</v>
      </c>
      <c r="B23" s="45"/>
      <c r="C23" s="46" t="s">
        <v>149</v>
      </c>
      <c r="D23" s="42">
        <f t="shared" si="1"/>
        <v>180.802</v>
      </c>
      <c r="E23" s="42">
        <f t="shared" si="1"/>
        <v>97.635</v>
      </c>
      <c r="F23" s="42">
        <f t="shared" si="1"/>
        <v>0</v>
      </c>
      <c r="G23" s="42">
        <f t="shared" si="1"/>
        <v>0</v>
      </c>
      <c r="H23" s="43">
        <f>D23+F23</f>
        <v>180.802</v>
      </c>
      <c r="I23" s="43">
        <f>E23+G23</f>
        <v>97.635</v>
      </c>
    </row>
    <row r="24" spans="1:9" s="28" customFormat="1" ht="15.75" customHeight="1">
      <c r="A24" s="38">
        <v>2275</v>
      </c>
      <c r="B24" s="45"/>
      <c r="C24" s="46" t="s">
        <v>72</v>
      </c>
      <c r="D24" s="42">
        <f t="shared" si="1"/>
        <v>1.869</v>
      </c>
      <c r="E24" s="42">
        <f t="shared" si="1"/>
        <v>1.868</v>
      </c>
      <c r="F24" s="42">
        <f t="shared" si="1"/>
        <v>0</v>
      </c>
      <c r="G24" s="42">
        <f t="shared" si="1"/>
        <v>0</v>
      </c>
      <c r="H24" s="43">
        <f>D24+F24</f>
        <v>1.869</v>
      </c>
      <c r="I24" s="43">
        <f>E24+G24</f>
        <v>1.868</v>
      </c>
    </row>
    <row r="25" spans="1:9" s="28" customFormat="1" ht="30" customHeight="1">
      <c r="A25" s="38">
        <v>2280</v>
      </c>
      <c r="B25" s="41"/>
      <c r="C25" s="46" t="s">
        <v>151</v>
      </c>
      <c r="D25" s="42">
        <f t="shared" si="1"/>
        <v>7.8</v>
      </c>
      <c r="E25" s="42">
        <f t="shared" si="1"/>
        <v>6.1</v>
      </c>
      <c r="F25" s="42">
        <f t="shared" si="1"/>
        <v>0</v>
      </c>
      <c r="G25" s="42">
        <f t="shared" si="1"/>
        <v>0</v>
      </c>
      <c r="H25" s="43">
        <f t="shared" si="2"/>
        <v>7.8</v>
      </c>
      <c r="I25" s="43">
        <f t="shared" si="2"/>
        <v>6.1</v>
      </c>
    </row>
    <row r="26" spans="1:9" s="28" customFormat="1" ht="31.5" customHeight="1">
      <c r="A26" s="38">
        <v>2610</v>
      </c>
      <c r="B26" s="41"/>
      <c r="C26" s="46" t="s">
        <v>168</v>
      </c>
      <c r="D26" s="42">
        <f t="shared" si="1"/>
        <v>27960.503</v>
      </c>
      <c r="E26" s="42">
        <f t="shared" si="1"/>
        <v>27790.335</v>
      </c>
      <c r="F26" s="42">
        <f t="shared" si="1"/>
        <v>0</v>
      </c>
      <c r="G26" s="42">
        <f t="shared" si="1"/>
        <v>0</v>
      </c>
      <c r="H26" s="43">
        <f t="shared" si="2"/>
        <v>27960.503</v>
      </c>
      <c r="I26" s="43">
        <f t="shared" si="2"/>
        <v>27790.335</v>
      </c>
    </row>
    <row r="27" spans="1:9" s="28" customFormat="1" ht="16.5" customHeight="1">
      <c r="A27" s="38">
        <v>2730</v>
      </c>
      <c r="B27" s="41"/>
      <c r="C27" s="41" t="s">
        <v>165</v>
      </c>
      <c r="D27" s="42">
        <f t="shared" si="1"/>
        <v>211</v>
      </c>
      <c r="E27" s="42">
        <f t="shared" si="1"/>
        <v>211</v>
      </c>
      <c r="F27" s="42">
        <f t="shared" si="1"/>
        <v>0</v>
      </c>
      <c r="G27" s="42">
        <f t="shared" si="1"/>
        <v>0</v>
      </c>
      <c r="H27" s="43">
        <f aca="true" t="shared" si="3" ref="H27:I31">D27+F27</f>
        <v>211</v>
      </c>
      <c r="I27" s="43">
        <f t="shared" si="3"/>
        <v>211</v>
      </c>
    </row>
    <row r="28" spans="1:9" s="28" customFormat="1" ht="16.5" customHeight="1">
      <c r="A28" s="38">
        <v>2800</v>
      </c>
      <c r="B28" s="41"/>
      <c r="C28" s="46" t="s">
        <v>157</v>
      </c>
      <c r="D28" s="42">
        <f t="shared" si="1"/>
        <v>0.1</v>
      </c>
      <c r="E28" s="42">
        <f t="shared" si="1"/>
        <v>0</v>
      </c>
      <c r="F28" s="42">
        <f t="shared" si="1"/>
        <v>0</v>
      </c>
      <c r="G28" s="42">
        <f t="shared" si="1"/>
        <v>0</v>
      </c>
      <c r="H28" s="43">
        <f t="shared" si="3"/>
        <v>0.1</v>
      </c>
      <c r="I28" s="43">
        <f t="shared" si="3"/>
        <v>0</v>
      </c>
    </row>
    <row r="29" spans="1:9" s="28" customFormat="1" ht="30">
      <c r="A29" s="56">
        <v>3110</v>
      </c>
      <c r="B29" s="41"/>
      <c r="C29" s="54" t="s">
        <v>172</v>
      </c>
      <c r="D29" s="42">
        <f t="shared" si="1"/>
        <v>0</v>
      </c>
      <c r="E29" s="42">
        <f t="shared" si="1"/>
        <v>0</v>
      </c>
      <c r="F29" s="42">
        <f t="shared" si="1"/>
        <v>381.863</v>
      </c>
      <c r="G29" s="42">
        <f t="shared" si="1"/>
        <v>380.24199999999996</v>
      </c>
      <c r="H29" s="43">
        <f t="shared" si="3"/>
        <v>381.863</v>
      </c>
      <c r="I29" s="43">
        <f t="shared" si="3"/>
        <v>380.24199999999996</v>
      </c>
    </row>
    <row r="30" spans="1:9" s="28" customFormat="1" ht="30">
      <c r="A30" s="56">
        <v>3131</v>
      </c>
      <c r="B30" s="41"/>
      <c r="C30" s="54" t="s">
        <v>170</v>
      </c>
      <c r="D30" s="42">
        <f t="shared" si="1"/>
        <v>0</v>
      </c>
      <c r="E30" s="42">
        <f t="shared" si="1"/>
        <v>0</v>
      </c>
      <c r="F30" s="42">
        <f t="shared" si="1"/>
        <v>760.795</v>
      </c>
      <c r="G30" s="42">
        <f t="shared" si="1"/>
        <v>760.135</v>
      </c>
      <c r="H30" s="43">
        <f t="shared" si="3"/>
        <v>760.795</v>
      </c>
      <c r="I30" s="43">
        <f t="shared" si="3"/>
        <v>760.135</v>
      </c>
    </row>
    <row r="31" spans="1:9" s="28" customFormat="1" ht="15">
      <c r="A31" s="56">
        <v>3132</v>
      </c>
      <c r="B31" s="41"/>
      <c r="C31" s="54" t="s">
        <v>182</v>
      </c>
      <c r="D31" s="42">
        <f t="shared" si="1"/>
        <v>0</v>
      </c>
      <c r="E31" s="42">
        <f t="shared" si="1"/>
        <v>0</v>
      </c>
      <c r="F31" s="42">
        <f t="shared" si="1"/>
        <v>4251.3</v>
      </c>
      <c r="G31" s="42">
        <f t="shared" si="1"/>
        <v>4225.267</v>
      </c>
      <c r="H31" s="43">
        <f t="shared" si="3"/>
        <v>4251.3</v>
      </c>
      <c r="I31" s="43">
        <f t="shared" si="3"/>
        <v>4225.267</v>
      </c>
    </row>
    <row r="32" spans="1:9" s="28" customFormat="1" ht="30">
      <c r="A32" s="56">
        <v>3210</v>
      </c>
      <c r="B32" s="41"/>
      <c r="C32" s="54" t="s">
        <v>166</v>
      </c>
      <c r="D32" s="42">
        <f t="shared" si="1"/>
        <v>0</v>
      </c>
      <c r="E32" s="42">
        <f t="shared" si="1"/>
        <v>0</v>
      </c>
      <c r="F32" s="42">
        <f t="shared" si="1"/>
        <v>9147.288999999999</v>
      </c>
      <c r="G32" s="42">
        <f t="shared" si="1"/>
        <v>9080.676</v>
      </c>
      <c r="H32" s="43">
        <f>D32+F32</f>
        <v>9147.288999999999</v>
      </c>
      <c r="I32" s="43">
        <f t="shared" si="2"/>
        <v>9080.676</v>
      </c>
    </row>
    <row r="33" spans="1:9" s="28" customFormat="1" ht="16.5" customHeight="1">
      <c r="A33" s="143" t="s">
        <v>107</v>
      </c>
      <c r="B33" s="144"/>
      <c r="C33" s="144"/>
      <c r="D33" s="47"/>
      <c r="E33" s="48"/>
      <c r="F33" s="49"/>
      <c r="G33" s="49"/>
      <c r="H33" s="50"/>
      <c r="I33" s="50"/>
    </row>
    <row r="34" spans="1:9" s="28" customFormat="1" ht="45" customHeight="1">
      <c r="A34" s="51">
        <v>1210160</v>
      </c>
      <c r="B34" s="52" t="s">
        <v>142</v>
      </c>
      <c r="C34" s="53" t="s">
        <v>158</v>
      </c>
      <c r="D34" s="40">
        <f aca="true" t="shared" si="4" ref="D34:I34">SUM(D35:D40,D45:D46)</f>
        <v>5137.830000000002</v>
      </c>
      <c r="E34" s="40">
        <f t="shared" si="4"/>
        <v>5021.439</v>
      </c>
      <c r="F34" s="40">
        <f>SUM(F35:F40,F45:F47)</f>
        <v>181.963</v>
      </c>
      <c r="G34" s="40">
        <f>SUM(G35:G40,G45:G47)</f>
        <v>180.346</v>
      </c>
      <c r="H34" s="40">
        <f t="shared" si="4"/>
        <v>5128.261000000001</v>
      </c>
      <c r="I34" s="40">
        <f t="shared" si="4"/>
        <v>5013.471</v>
      </c>
    </row>
    <row r="35" spans="1:9" s="28" customFormat="1" ht="14.25" customHeight="1">
      <c r="A35" s="38">
        <v>2110</v>
      </c>
      <c r="B35" s="41"/>
      <c r="C35" s="41" t="s">
        <v>144</v>
      </c>
      <c r="D35" s="42">
        <v>3738.817</v>
      </c>
      <c r="E35" s="42">
        <v>3737.854</v>
      </c>
      <c r="F35" s="42"/>
      <c r="G35" s="42"/>
      <c r="H35" s="43">
        <f aca="true" t="shared" si="5" ref="H35:H47">D35+F35</f>
        <v>3738.817</v>
      </c>
      <c r="I35" s="43">
        <f aca="true" t="shared" si="6" ref="I35:I47">E35+G35</f>
        <v>3737.854</v>
      </c>
    </row>
    <row r="36" spans="1:9" s="28" customFormat="1" ht="14.25" customHeight="1">
      <c r="A36" s="38">
        <v>2120</v>
      </c>
      <c r="B36" s="41"/>
      <c r="C36" s="44" t="s">
        <v>143</v>
      </c>
      <c r="D36" s="42">
        <v>828.123</v>
      </c>
      <c r="E36" s="42">
        <v>828.115</v>
      </c>
      <c r="F36" s="42"/>
      <c r="G36" s="42"/>
      <c r="H36" s="43">
        <f t="shared" si="5"/>
        <v>828.123</v>
      </c>
      <c r="I36" s="43">
        <f t="shared" si="6"/>
        <v>828.115</v>
      </c>
    </row>
    <row r="37" spans="1:9" s="28" customFormat="1" ht="14.25" customHeight="1">
      <c r="A37" s="38">
        <v>2210</v>
      </c>
      <c r="B37" s="41"/>
      <c r="C37" s="54" t="s">
        <v>145</v>
      </c>
      <c r="D37" s="43">
        <v>244.973</v>
      </c>
      <c r="E37" s="43">
        <v>244.919</v>
      </c>
      <c r="F37" s="43"/>
      <c r="G37" s="43"/>
      <c r="H37" s="43">
        <f t="shared" si="5"/>
        <v>244.973</v>
      </c>
      <c r="I37" s="43">
        <f t="shared" si="6"/>
        <v>244.919</v>
      </c>
    </row>
    <row r="38" spans="1:9" s="28" customFormat="1" ht="14.25" customHeight="1">
      <c r="A38" s="38">
        <v>2240</v>
      </c>
      <c r="B38" s="41"/>
      <c r="C38" s="54" t="s">
        <v>146</v>
      </c>
      <c r="D38" s="43">
        <v>89.774</v>
      </c>
      <c r="E38" s="43">
        <v>66.78</v>
      </c>
      <c r="F38" s="43"/>
      <c r="G38" s="43"/>
      <c r="H38" s="43">
        <f t="shared" si="5"/>
        <v>89.774</v>
      </c>
      <c r="I38" s="43">
        <f t="shared" si="6"/>
        <v>66.78</v>
      </c>
    </row>
    <row r="39" spans="1:9" s="28" customFormat="1" ht="14.25" customHeight="1">
      <c r="A39" s="38">
        <v>2250</v>
      </c>
      <c r="B39" s="41"/>
      <c r="C39" s="54" t="s">
        <v>147</v>
      </c>
      <c r="D39" s="43">
        <v>13.84</v>
      </c>
      <c r="E39" s="43">
        <v>3.515</v>
      </c>
      <c r="F39" s="43"/>
      <c r="G39" s="43"/>
      <c r="H39" s="43">
        <f t="shared" si="5"/>
        <v>13.84</v>
      </c>
      <c r="I39" s="43">
        <f t="shared" si="6"/>
        <v>3.515</v>
      </c>
    </row>
    <row r="40" spans="1:9" s="28" customFormat="1" ht="15">
      <c r="A40" s="38">
        <v>2270</v>
      </c>
      <c r="B40" s="41"/>
      <c r="C40" s="54" t="s">
        <v>150</v>
      </c>
      <c r="D40" s="43">
        <f>D41+D42+D43+D44</f>
        <v>214.403</v>
      </c>
      <c r="E40" s="43">
        <f>E41+E42+E43+E44</f>
        <v>134.156</v>
      </c>
      <c r="F40" s="43">
        <f>SUM(F41:F43)</f>
        <v>0</v>
      </c>
      <c r="G40" s="43">
        <f>SUM(G41:G43)</f>
        <v>0</v>
      </c>
      <c r="H40" s="43">
        <f>SUM(H41:H43)</f>
        <v>212.534</v>
      </c>
      <c r="I40" s="43">
        <f>SUM(I41:I43)</f>
        <v>132.288</v>
      </c>
    </row>
    <row r="41" spans="1:9" s="28" customFormat="1" ht="14.25" customHeight="1">
      <c r="A41" s="38">
        <v>2272</v>
      </c>
      <c r="B41" s="41"/>
      <c r="C41" s="54" t="s">
        <v>148</v>
      </c>
      <c r="D41" s="43">
        <v>2.608</v>
      </c>
      <c r="E41" s="43">
        <v>2.607</v>
      </c>
      <c r="F41" s="43"/>
      <c r="G41" s="43"/>
      <c r="H41" s="43">
        <f t="shared" si="5"/>
        <v>2.608</v>
      </c>
      <c r="I41" s="43">
        <f t="shared" si="6"/>
        <v>2.607</v>
      </c>
    </row>
    <row r="42" spans="1:9" s="28" customFormat="1" ht="14.25" customHeight="1">
      <c r="A42" s="38">
        <v>2273</v>
      </c>
      <c r="B42" s="41"/>
      <c r="C42" s="54" t="s">
        <v>149</v>
      </c>
      <c r="D42" s="43">
        <v>38.802</v>
      </c>
      <c r="E42" s="43">
        <v>37.306</v>
      </c>
      <c r="F42" s="43"/>
      <c r="G42" s="43"/>
      <c r="H42" s="43">
        <f t="shared" si="5"/>
        <v>38.802</v>
      </c>
      <c r="I42" s="43">
        <f t="shared" si="6"/>
        <v>37.306</v>
      </c>
    </row>
    <row r="43" spans="1:9" s="28" customFormat="1" ht="14.25" customHeight="1">
      <c r="A43" s="38">
        <v>2274</v>
      </c>
      <c r="B43" s="41"/>
      <c r="C43" s="54" t="s">
        <v>159</v>
      </c>
      <c r="D43" s="43">
        <v>171.124</v>
      </c>
      <c r="E43" s="43">
        <v>92.375</v>
      </c>
      <c r="F43" s="43"/>
      <c r="G43" s="43"/>
      <c r="H43" s="43">
        <f t="shared" si="5"/>
        <v>171.124</v>
      </c>
      <c r="I43" s="43">
        <f t="shared" si="6"/>
        <v>92.375</v>
      </c>
    </row>
    <row r="44" spans="1:9" s="28" customFormat="1" ht="14.25" customHeight="1">
      <c r="A44" s="38">
        <v>2275</v>
      </c>
      <c r="B44" s="41"/>
      <c r="C44" s="54" t="s">
        <v>72</v>
      </c>
      <c r="D44" s="43">
        <v>1.869</v>
      </c>
      <c r="E44" s="43">
        <v>1.868</v>
      </c>
      <c r="F44" s="43"/>
      <c r="G44" s="43"/>
      <c r="H44" s="43">
        <f>D44+F44</f>
        <v>1.869</v>
      </c>
      <c r="I44" s="43">
        <f>E44+G44</f>
        <v>1.868</v>
      </c>
    </row>
    <row r="45" spans="1:9" s="28" customFormat="1" ht="34.5" customHeight="1">
      <c r="A45" s="38">
        <v>2280</v>
      </c>
      <c r="B45" s="41"/>
      <c r="C45" s="54" t="s">
        <v>151</v>
      </c>
      <c r="D45" s="43">
        <v>7.8</v>
      </c>
      <c r="E45" s="43">
        <v>6.1</v>
      </c>
      <c r="F45" s="43"/>
      <c r="G45" s="43"/>
      <c r="H45" s="43">
        <f>H46</f>
        <v>0.1</v>
      </c>
      <c r="I45" s="43">
        <f>I46</f>
        <v>0</v>
      </c>
    </row>
    <row r="46" spans="1:9" s="28" customFormat="1" ht="14.25" customHeight="1">
      <c r="A46" s="38">
        <v>2800</v>
      </c>
      <c r="B46" s="41"/>
      <c r="C46" s="54" t="s">
        <v>157</v>
      </c>
      <c r="D46" s="43">
        <v>0.1</v>
      </c>
      <c r="E46" s="43">
        <v>0</v>
      </c>
      <c r="F46" s="43"/>
      <c r="G46" s="43"/>
      <c r="H46" s="43">
        <f t="shared" si="5"/>
        <v>0.1</v>
      </c>
      <c r="I46" s="43">
        <f t="shared" si="6"/>
        <v>0</v>
      </c>
    </row>
    <row r="47" spans="1:9" s="28" customFormat="1" ht="30.75" customHeight="1">
      <c r="A47" s="116">
        <v>3110</v>
      </c>
      <c r="B47" s="117"/>
      <c r="C47" s="118" t="s">
        <v>172</v>
      </c>
      <c r="D47" s="119"/>
      <c r="E47" s="119"/>
      <c r="F47" s="119">
        <v>181.963</v>
      </c>
      <c r="G47" s="119">
        <v>180.346</v>
      </c>
      <c r="H47" s="43">
        <f t="shared" si="5"/>
        <v>181.963</v>
      </c>
      <c r="I47" s="43">
        <f t="shared" si="6"/>
        <v>180.346</v>
      </c>
    </row>
    <row r="48" spans="1:9" s="28" customFormat="1" ht="30.75" customHeight="1">
      <c r="A48" s="51">
        <v>1213242</v>
      </c>
      <c r="B48" s="52" t="s">
        <v>161</v>
      </c>
      <c r="C48" s="53" t="s">
        <v>160</v>
      </c>
      <c r="D48" s="40">
        <f aca="true" t="shared" si="7" ref="D48:I48">SUM(D49)</f>
        <v>211</v>
      </c>
      <c r="E48" s="40">
        <f t="shared" si="7"/>
        <v>211</v>
      </c>
      <c r="F48" s="40">
        <f t="shared" si="7"/>
        <v>0</v>
      </c>
      <c r="G48" s="40">
        <f t="shared" si="7"/>
        <v>0</v>
      </c>
      <c r="H48" s="40">
        <f t="shared" si="7"/>
        <v>211</v>
      </c>
      <c r="I48" s="40">
        <f t="shared" si="7"/>
        <v>211</v>
      </c>
    </row>
    <row r="49" spans="1:9" s="28" customFormat="1" ht="16.5" customHeight="1">
      <c r="A49" s="38">
        <v>2730</v>
      </c>
      <c r="B49" s="41"/>
      <c r="C49" s="41" t="s">
        <v>162</v>
      </c>
      <c r="D49" s="42">
        <v>211</v>
      </c>
      <c r="E49" s="42">
        <v>211</v>
      </c>
      <c r="F49" s="42"/>
      <c r="G49" s="42"/>
      <c r="H49" s="43">
        <f>D49+F49</f>
        <v>211</v>
      </c>
      <c r="I49" s="43">
        <f>E49+G49</f>
        <v>211</v>
      </c>
    </row>
    <row r="50" spans="1:9" s="28" customFormat="1" ht="28.5" customHeight="1">
      <c r="A50" s="51">
        <v>1216013</v>
      </c>
      <c r="B50" s="52" t="s">
        <v>163</v>
      </c>
      <c r="C50" s="53" t="s">
        <v>164</v>
      </c>
      <c r="D50" s="40">
        <f>SUM(D51+D52)</f>
        <v>13368.8</v>
      </c>
      <c r="E50" s="40">
        <f>SUM(E51+E52)</f>
        <v>13368.8</v>
      </c>
      <c r="F50" s="40">
        <f>SUM(F52)</f>
        <v>1247.241</v>
      </c>
      <c r="G50" s="40">
        <f>SUM(G52)</f>
        <v>1247.239</v>
      </c>
      <c r="H50" s="40">
        <f>SUM(H52+H51)</f>
        <v>14616.041</v>
      </c>
      <c r="I50" s="40">
        <f>SUM(I52+I51)</f>
        <v>14616.038999999999</v>
      </c>
    </row>
    <row r="51" spans="1:9" s="28" customFormat="1" ht="28.5" customHeight="1">
      <c r="A51" s="38">
        <v>2610</v>
      </c>
      <c r="B51" s="41"/>
      <c r="C51" s="54" t="s">
        <v>168</v>
      </c>
      <c r="D51" s="119">
        <v>13368.8</v>
      </c>
      <c r="E51" s="119">
        <v>13368.8</v>
      </c>
      <c r="F51" s="40"/>
      <c r="G51" s="40"/>
      <c r="H51" s="119">
        <f>D51+F51</f>
        <v>13368.8</v>
      </c>
      <c r="I51" s="119">
        <f>E51+G51</f>
        <v>13368.8</v>
      </c>
    </row>
    <row r="52" spans="1:9" s="28" customFormat="1" ht="31.5" customHeight="1">
      <c r="A52" s="38">
        <v>3210</v>
      </c>
      <c r="B52" s="41"/>
      <c r="C52" s="54" t="s">
        <v>166</v>
      </c>
      <c r="D52" s="42"/>
      <c r="E52" s="42"/>
      <c r="F52" s="42">
        <v>1247.241</v>
      </c>
      <c r="G52" s="42">
        <v>1247.239</v>
      </c>
      <c r="H52" s="43">
        <f>D52+F52</f>
        <v>1247.241</v>
      </c>
      <c r="I52" s="43">
        <f>E52+G52</f>
        <v>1247.239</v>
      </c>
    </row>
    <row r="53" spans="1:9" s="28" customFormat="1" ht="29.25" customHeight="1">
      <c r="A53" s="51">
        <v>1216015</v>
      </c>
      <c r="B53" s="52" t="s">
        <v>163</v>
      </c>
      <c r="C53" s="53" t="s">
        <v>167</v>
      </c>
      <c r="D53" s="40">
        <f aca="true" t="shared" si="8" ref="D53:I53">SUM(D54:D56)</f>
        <v>360.194</v>
      </c>
      <c r="E53" s="40">
        <f t="shared" si="8"/>
        <v>360.187</v>
      </c>
      <c r="F53" s="40">
        <f t="shared" si="8"/>
        <v>2501.265</v>
      </c>
      <c r="G53" s="40">
        <f t="shared" si="8"/>
        <v>2501.263</v>
      </c>
      <c r="H53" s="40">
        <f t="shared" si="8"/>
        <v>2861.459</v>
      </c>
      <c r="I53" s="40">
        <f t="shared" si="8"/>
        <v>2861.45</v>
      </c>
    </row>
    <row r="54" spans="1:9" s="28" customFormat="1" ht="16.5" customHeight="1">
      <c r="A54" s="38">
        <v>2240</v>
      </c>
      <c r="B54" s="41"/>
      <c r="C54" s="41" t="s">
        <v>146</v>
      </c>
      <c r="D54" s="42"/>
      <c r="E54" s="42"/>
      <c r="F54" s="42"/>
      <c r="G54" s="42"/>
      <c r="H54" s="43">
        <f aca="true" t="shared" si="9" ref="H54:I56">D54+F54</f>
        <v>0</v>
      </c>
      <c r="I54" s="43">
        <f t="shared" si="9"/>
        <v>0</v>
      </c>
    </row>
    <row r="55" spans="1:9" s="28" customFormat="1" ht="28.5" customHeight="1">
      <c r="A55" s="38">
        <v>2610</v>
      </c>
      <c r="B55" s="41"/>
      <c r="C55" s="54" t="s">
        <v>168</v>
      </c>
      <c r="D55" s="42">
        <v>360.194</v>
      </c>
      <c r="E55" s="42">
        <v>360.187</v>
      </c>
      <c r="F55" s="42"/>
      <c r="G55" s="42"/>
      <c r="H55" s="43">
        <f t="shared" si="9"/>
        <v>360.194</v>
      </c>
      <c r="I55" s="43">
        <f t="shared" si="9"/>
        <v>360.187</v>
      </c>
    </row>
    <row r="56" spans="1:9" s="28" customFormat="1" ht="29.25" customHeight="1">
      <c r="A56" s="38">
        <v>3210</v>
      </c>
      <c r="B56" s="41"/>
      <c r="C56" s="54" t="s">
        <v>166</v>
      </c>
      <c r="D56" s="42"/>
      <c r="E56" s="42"/>
      <c r="F56" s="42">
        <v>2501.265</v>
      </c>
      <c r="G56" s="42">
        <v>2501.263</v>
      </c>
      <c r="H56" s="43">
        <f t="shared" si="9"/>
        <v>2501.265</v>
      </c>
      <c r="I56" s="43">
        <f t="shared" si="9"/>
        <v>2501.263</v>
      </c>
    </row>
    <row r="57" spans="1:9" s="28" customFormat="1" ht="42" customHeight="1">
      <c r="A57" s="55">
        <v>1216017</v>
      </c>
      <c r="B57" s="52" t="s">
        <v>163</v>
      </c>
      <c r="C57" s="53" t="s">
        <v>169</v>
      </c>
      <c r="D57" s="40">
        <f>SUM(D58:D59)</f>
        <v>100.134</v>
      </c>
      <c r="E57" s="40">
        <f>SUM(E58:E59)</f>
        <v>100.13</v>
      </c>
      <c r="F57" s="40">
        <f>SUM(F58:F60)</f>
        <v>2380.477</v>
      </c>
      <c r="G57" s="40">
        <f>SUM(G58:G60)</f>
        <v>2345.208</v>
      </c>
      <c r="H57" s="40">
        <f>SUM(H58:H60)</f>
        <v>2480.611</v>
      </c>
      <c r="I57" s="40">
        <f>SUM(I58:I60)</f>
        <v>2445.338</v>
      </c>
    </row>
    <row r="58" spans="1:9" s="28" customFormat="1" ht="28.5" customHeight="1">
      <c r="A58" s="38">
        <v>2610</v>
      </c>
      <c r="B58" s="41"/>
      <c r="C58" s="54" t="s">
        <v>168</v>
      </c>
      <c r="D58" s="42">
        <v>100.134</v>
      </c>
      <c r="E58" s="42">
        <v>100.13</v>
      </c>
      <c r="F58" s="42"/>
      <c r="G58" s="42"/>
      <c r="H58" s="43">
        <f aca="true" t="shared" si="10" ref="H58:I60">D58+F58</f>
        <v>100.134</v>
      </c>
      <c r="I58" s="43">
        <f t="shared" si="10"/>
        <v>100.13</v>
      </c>
    </row>
    <row r="59" spans="1:9" s="28" customFormat="1" ht="29.25" customHeight="1">
      <c r="A59" s="38">
        <v>3131</v>
      </c>
      <c r="B59" s="41"/>
      <c r="C59" s="54" t="s">
        <v>170</v>
      </c>
      <c r="D59" s="42"/>
      <c r="E59" s="42"/>
      <c r="F59" s="42">
        <v>760.795</v>
      </c>
      <c r="G59" s="42">
        <v>760.135</v>
      </c>
      <c r="H59" s="43">
        <f t="shared" si="10"/>
        <v>760.795</v>
      </c>
      <c r="I59" s="43">
        <f t="shared" si="10"/>
        <v>760.135</v>
      </c>
    </row>
    <row r="60" spans="1:9" s="28" customFormat="1" ht="29.25" customHeight="1">
      <c r="A60" s="38">
        <v>3210</v>
      </c>
      <c r="B60" s="41"/>
      <c r="C60" s="54" t="s">
        <v>166</v>
      </c>
      <c r="D60" s="42"/>
      <c r="E60" s="42"/>
      <c r="F60" s="42">
        <v>1619.682</v>
      </c>
      <c r="G60" s="42">
        <v>1585.073</v>
      </c>
      <c r="H60" s="43">
        <f t="shared" si="10"/>
        <v>1619.682</v>
      </c>
      <c r="I60" s="43">
        <f t="shared" si="10"/>
        <v>1585.073</v>
      </c>
    </row>
    <row r="61" spans="1:9" s="28" customFormat="1" ht="30.75" customHeight="1">
      <c r="A61" s="55">
        <v>1216030</v>
      </c>
      <c r="B61" s="52" t="s">
        <v>163</v>
      </c>
      <c r="C61" s="53" t="s">
        <v>171</v>
      </c>
      <c r="D61" s="40">
        <f>SUM(D62:D64,D67:D68)</f>
        <v>8872.726</v>
      </c>
      <c r="E61" s="40">
        <f>SUM(E62:E64,E67:E68)</f>
        <v>8815.25</v>
      </c>
      <c r="F61" s="40">
        <f>SUM(F63:F64,F67:F70)</f>
        <v>453.18</v>
      </c>
      <c r="G61" s="40">
        <f>SUM(G63:G64,G67:G70)</f>
        <v>450.606</v>
      </c>
      <c r="H61" s="40">
        <f>SUM(H63:H64,H67:H68)</f>
        <v>9022.626</v>
      </c>
      <c r="I61" s="40">
        <f>SUM(I63:I64,I67:I68)</f>
        <v>8965.146</v>
      </c>
    </row>
    <row r="62" spans="1:9" s="28" customFormat="1" ht="17.25" customHeight="1">
      <c r="A62" s="38">
        <v>2210</v>
      </c>
      <c r="B62" s="45"/>
      <c r="C62" s="54" t="s">
        <v>145</v>
      </c>
      <c r="D62" s="119">
        <v>50</v>
      </c>
      <c r="E62" s="119">
        <v>50</v>
      </c>
      <c r="F62" s="119"/>
      <c r="G62" s="119"/>
      <c r="H62" s="119">
        <f>D62+F62</f>
        <v>50</v>
      </c>
      <c r="I62" s="119">
        <f>E62+G62</f>
        <v>50</v>
      </c>
    </row>
    <row r="63" spans="1:9" s="28" customFormat="1" ht="14.25" customHeight="1">
      <c r="A63" s="38">
        <v>2240</v>
      </c>
      <c r="B63" s="41"/>
      <c r="C63" s="54" t="s">
        <v>146</v>
      </c>
      <c r="D63" s="43">
        <v>199.68</v>
      </c>
      <c r="E63" s="43">
        <v>199.68</v>
      </c>
      <c r="F63" s="43"/>
      <c r="G63" s="43"/>
      <c r="H63" s="43">
        <f>D63+F63</f>
        <v>199.68</v>
      </c>
      <c r="I63" s="43">
        <f>E63+G63</f>
        <v>199.68</v>
      </c>
    </row>
    <row r="64" spans="1:9" s="28" customFormat="1" ht="14.25" customHeight="1">
      <c r="A64" s="38">
        <v>2270</v>
      </c>
      <c r="B64" s="41"/>
      <c r="C64" s="54" t="s">
        <v>150</v>
      </c>
      <c r="D64" s="43">
        <f aca="true" t="shared" si="11" ref="D64:I64">SUM(D65:D66)</f>
        <v>2552.799</v>
      </c>
      <c r="E64" s="43">
        <f t="shared" si="11"/>
        <v>2510.5240000000003</v>
      </c>
      <c r="F64" s="43">
        <f t="shared" si="11"/>
        <v>0</v>
      </c>
      <c r="G64" s="43">
        <f t="shared" si="11"/>
        <v>0</v>
      </c>
      <c r="H64" s="43">
        <f t="shared" si="11"/>
        <v>2552.799</v>
      </c>
      <c r="I64" s="43">
        <f t="shared" si="11"/>
        <v>2510.5240000000003</v>
      </c>
    </row>
    <row r="65" spans="1:9" s="28" customFormat="1" ht="14.25" customHeight="1">
      <c r="A65" s="38">
        <v>2273</v>
      </c>
      <c r="B65" s="41"/>
      <c r="C65" s="54" t="s">
        <v>149</v>
      </c>
      <c r="D65" s="43">
        <v>2543.121</v>
      </c>
      <c r="E65" s="43">
        <v>2505.264</v>
      </c>
      <c r="F65" s="43"/>
      <c r="G65" s="43"/>
      <c r="H65" s="43">
        <f aca="true" t="shared" si="12" ref="H65:I70">D65+F65</f>
        <v>2543.121</v>
      </c>
      <c r="I65" s="43">
        <f t="shared" si="12"/>
        <v>2505.264</v>
      </c>
    </row>
    <row r="66" spans="1:9" s="28" customFormat="1" ht="14.25" customHeight="1">
      <c r="A66" s="38">
        <v>2274</v>
      </c>
      <c r="B66" s="41"/>
      <c r="C66" s="54" t="s">
        <v>159</v>
      </c>
      <c r="D66" s="43">
        <v>9.678</v>
      </c>
      <c r="E66" s="43">
        <v>5.26</v>
      </c>
      <c r="F66" s="43"/>
      <c r="G66" s="43"/>
      <c r="H66" s="43">
        <f t="shared" si="12"/>
        <v>9.678</v>
      </c>
      <c r="I66" s="43">
        <f t="shared" si="12"/>
        <v>5.26</v>
      </c>
    </row>
    <row r="67" spans="1:9" s="28" customFormat="1" ht="28.5" customHeight="1">
      <c r="A67" s="38">
        <v>2610</v>
      </c>
      <c r="B67" s="41"/>
      <c r="C67" s="54" t="s">
        <v>168</v>
      </c>
      <c r="D67" s="42">
        <v>6070.247</v>
      </c>
      <c r="E67" s="42">
        <v>6055.046</v>
      </c>
      <c r="F67" s="42"/>
      <c r="G67" s="42"/>
      <c r="H67" s="43">
        <f t="shared" si="12"/>
        <v>6070.247</v>
      </c>
      <c r="I67" s="43">
        <f t="shared" si="12"/>
        <v>6055.046</v>
      </c>
    </row>
    <row r="68" spans="1:9" s="28" customFormat="1" ht="29.25" customHeight="1">
      <c r="A68" s="38">
        <v>3110</v>
      </c>
      <c r="B68" s="41"/>
      <c r="C68" s="54" t="s">
        <v>172</v>
      </c>
      <c r="D68" s="42"/>
      <c r="E68" s="42"/>
      <c r="F68" s="42">
        <v>199.9</v>
      </c>
      <c r="G68" s="42">
        <v>199.896</v>
      </c>
      <c r="H68" s="43">
        <f t="shared" si="12"/>
        <v>199.9</v>
      </c>
      <c r="I68" s="43">
        <f t="shared" si="12"/>
        <v>199.896</v>
      </c>
    </row>
    <row r="69" spans="1:9" s="28" customFormat="1" ht="29.25" customHeight="1">
      <c r="A69" s="56">
        <v>3132</v>
      </c>
      <c r="B69" s="41"/>
      <c r="C69" s="54" t="s">
        <v>182</v>
      </c>
      <c r="D69" s="120"/>
      <c r="E69" s="120"/>
      <c r="F69" s="120">
        <v>129.999</v>
      </c>
      <c r="G69" s="120">
        <v>127.429</v>
      </c>
      <c r="H69" s="43">
        <f t="shared" si="12"/>
        <v>129.999</v>
      </c>
      <c r="I69" s="43">
        <f t="shared" si="12"/>
        <v>127.429</v>
      </c>
    </row>
    <row r="70" spans="1:9" s="28" customFormat="1" ht="33" customHeight="1">
      <c r="A70" s="38">
        <v>3210</v>
      </c>
      <c r="B70" s="41"/>
      <c r="C70" s="54" t="s">
        <v>166</v>
      </c>
      <c r="D70" s="120"/>
      <c r="E70" s="120"/>
      <c r="F70" s="120">
        <v>123.281</v>
      </c>
      <c r="G70" s="120">
        <v>123.281</v>
      </c>
      <c r="H70" s="43">
        <f t="shared" si="12"/>
        <v>123.281</v>
      </c>
      <c r="I70" s="43">
        <f t="shared" si="12"/>
        <v>123.281</v>
      </c>
    </row>
    <row r="71" spans="1:9" s="28" customFormat="1" ht="114">
      <c r="A71" s="55">
        <v>1216071</v>
      </c>
      <c r="B71" s="52" t="s">
        <v>173</v>
      </c>
      <c r="C71" s="53" t="s">
        <v>57</v>
      </c>
      <c r="D71" s="40">
        <f aca="true" t="shared" si="13" ref="D71:I71">SUM(D72)</f>
        <v>90.287</v>
      </c>
      <c r="E71" s="40">
        <f t="shared" si="13"/>
        <v>90.287</v>
      </c>
      <c r="F71" s="40">
        <f t="shared" si="13"/>
        <v>0</v>
      </c>
      <c r="G71" s="40">
        <f t="shared" si="13"/>
        <v>0</v>
      </c>
      <c r="H71" s="40">
        <f t="shared" si="13"/>
        <v>90.287</v>
      </c>
      <c r="I71" s="40">
        <f t="shared" si="13"/>
        <v>90.287</v>
      </c>
    </row>
    <row r="72" spans="1:9" s="28" customFormat="1" ht="31.5" customHeight="1">
      <c r="A72" s="38">
        <v>2610</v>
      </c>
      <c r="B72" s="41"/>
      <c r="C72" s="54" t="s">
        <v>168</v>
      </c>
      <c r="D72" s="42">
        <v>90.287</v>
      </c>
      <c r="E72" s="42">
        <v>90.287</v>
      </c>
      <c r="F72" s="42"/>
      <c r="G72" s="42"/>
      <c r="H72" s="43">
        <f>D72+F72</f>
        <v>90.287</v>
      </c>
      <c r="I72" s="43">
        <f>E72+G72</f>
        <v>90.287</v>
      </c>
    </row>
    <row r="73" spans="1:9" s="28" customFormat="1" ht="85.5" customHeight="1" hidden="1" outlineLevel="1">
      <c r="A73" s="55">
        <v>1216083</v>
      </c>
      <c r="B73" s="52" t="s">
        <v>175</v>
      </c>
      <c r="C73" s="53" t="s">
        <v>174</v>
      </c>
      <c r="D73" s="40">
        <f aca="true" t="shared" si="14" ref="D73:I73">SUM(D74)</f>
        <v>0</v>
      </c>
      <c r="E73" s="40">
        <f t="shared" si="14"/>
        <v>0</v>
      </c>
      <c r="F73" s="40">
        <f t="shared" si="14"/>
        <v>0</v>
      </c>
      <c r="G73" s="40">
        <f t="shared" si="14"/>
        <v>0</v>
      </c>
      <c r="H73" s="40">
        <f t="shared" si="14"/>
        <v>0</v>
      </c>
      <c r="I73" s="40">
        <f t="shared" si="14"/>
        <v>0</v>
      </c>
    </row>
    <row r="74" spans="1:9" s="28" customFormat="1" ht="16.5" customHeight="1" hidden="1" outlineLevel="1">
      <c r="A74" s="38">
        <v>3240</v>
      </c>
      <c r="B74" s="41"/>
      <c r="C74" s="41" t="s">
        <v>176</v>
      </c>
      <c r="D74" s="42"/>
      <c r="E74" s="42"/>
      <c r="F74" s="42"/>
      <c r="G74" s="42"/>
      <c r="H74" s="43">
        <f>D74+F74</f>
        <v>0</v>
      </c>
      <c r="I74" s="43">
        <f>E74+G74</f>
        <v>0</v>
      </c>
    </row>
    <row r="75" spans="1:9" s="28" customFormat="1" ht="30.75" customHeight="1" collapsed="1">
      <c r="A75" s="55">
        <v>1216090</v>
      </c>
      <c r="B75" s="52" t="s">
        <v>173</v>
      </c>
      <c r="C75" s="53" t="s">
        <v>177</v>
      </c>
      <c r="D75" s="40">
        <f aca="true" t="shared" si="15" ref="D75:I75">SUM(D76)</f>
        <v>91.339</v>
      </c>
      <c r="E75" s="40">
        <f t="shared" si="15"/>
        <v>87.223</v>
      </c>
      <c r="F75" s="40">
        <f t="shared" si="15"/>
        <v>0</v>
      </c>
      <c r="G75" s="40">
        <f t="shared" si="15"/>
        <v>0</v>
      </c>
      <c r="H75" s="40">
        <f t="shared" si="15"/>
        <v>91.339</v>
      </c>
      <c r="I75" s="40">
        <f t="shared" si="15"/>
        <v>87.223</v>
      </c>
    </row>
    <row r="76" spans="1:9" s="28" customFormat="1" ht="16.5" customHeight="1">
      <c r="A76" s="38">
        <v>2240</v>
      </c>
      <c r="B76" s="41"/>
      <c r="C76" s="54" t="s">
        <v>146</v>
      </c>
      <c r="D76" s="42">
        <v>91.339</v>
      </c>
      <c r="E76" s="42">
        <v>87.223</v>
      </c>
      <c r="F76" s="42"/>
      <c r="G76" s="42"/>
      <c r="H76" s="43">
        <f>D76+F76</f>
        <v>91.339</v>
      </c>
      <c r="I76" s="43">
        <f>E76+G76</f>
        <v>87.223</v>
      </c>
    </row>
    <row r="77" spans="1:9" s="28" customFormat="1" ht="18.75" customHeight="1">
      <c r="A77" s="55">
        <v>1217426</v>
      </c>
      <c r="B77" s="52" t="s">
        <v>179</v>
      </c>
      <c r="C77" s="53" t="s">
        <v>178</v>
      </c>
      <c r="D77" s="40">
        <f aca="true" t="shared" si="16" ref="D77:I77">SUM(D78)</f>
        <v>5000</v>
      </c>
      <c r="E77" s="40">
        <f t="shared" si="16"/>
        <v>4999.961</v>
      </c>
      <c r="F77" s="40">
        <f t="shared" si="16"/>
        <v>0</v>
      </c>
      <c r="G77" s="40">
        <f t="shared" si="16"/>
        <v>0</v>
      </c>
      <c r="H77" s="40">
        <f t="shared" si="16"/>
        <v>5000</v>
      </c>
      <c r="I77" s="40">
        <f t="shared" si="16"/>
        <v>4999.961</v>
      </c>
    </row>
    <row r="78" spans="1:9" s="28" customFormat="1" ht="28.5" customHeight="1">
      <c r="A78" s="38">
        <v>2610</v>
      </c>
      <c r="B78" s="41"/>
      <c r="C78" s="54" t="s">
        <v>168</v>
      </c>
      <c r="D78" s="42">
        <v>5000</v>
      </c>
      <c r="E78" s="42">
        <v>4999.961</v>
      </c>
      <c r="F78" s="42"/>
      <c r="G78" s="42"/>
      <c r="H78" s="43">
        <f>D78+F78</f>
        <v>5000</v>
      </c>
      <c r="I78" s="43">
        <f>E78+G78</f>
        <v>4999.961</v>
      </c>
    </row>
    <row r="79" spans="1:9" s="28" customFormat="1" ht="45.75" customHeight="1">
      <c r="A79" s="55">
        <v>1217461</v>
      </c>
      <c r="B79" s="52" t="s">
        <v>180</v>
      </c>
      <c r="C79" s="53" t="s">
        <v>181</v>
      </c>
      <c r="D79" s="40">
        <f aca="true" t="shared" si="17" ref="D79:I79">SUM(D80:D81,D83:D84)</f>
        <v>10038.457</v>
      </c>
      <c r="E79" s="40">
        <f t="shared" si="17"/>
        <v>9871.841</v>
      </c>
      <c r="F79" s="40">
        <f t="shared" si="17"/>
        <v>4089.501</v>
      </c>
      <c r="G79" s="40">
        <f t="shared" si="17"/>
        <v>4068.039</v>
      </c>
      <c r="H79" s="40">
        <f t="shared" si="17"/>
        <v>14127.958</v>
      </c>
      <c r="I79" s="40">
        <f t="shared" si="17"/>
        <v>13939.880000000001</v>
      </c>
    </row>
    <row r="80" spans="1:9" s="28" customFormat="1" ht="14.25" customHeight="1">
      <c r="A80" s="38">
        <v>2240</v>
      </c>
      <c r="B80" s="41"/>
      <c r="C80" s="54" t="s">
        <v>146</v>
      </c>
      <c r="D80" s="43">
        <v>7170.773</v>
      </c>
      <c r="E80" s="43">
        <v>7169.367</v>
      </c>
      <c r="F80" s="43"/>
      <c r="G80" s="43"/>
      <c r="H80" s="43">
        <f>D80+F80</f>
        <v>7170.773</v>
      </c>
      <c r="I80" s="43">
        <f>E80+G80</f>
        <v>7169.367</v>
      </c>
    </row>
    <row r="81" spans="1:9" s="28" customFormat="1" ht="14.25" customHeight="1">
      <c r="A81" s="38">
        <v>2270</v>
      </c>
      <c r="B81" s="41"/>
      <c r="C81" s="54" t="s">
        <v>150</v>
      </c>
      <c r="D81" s="43">
        <f aca="true" t="shared" si="18" ref="D81:I81">SUM(D82:D82)</f>
        <v>37.146</v>
      </c>
      <c r="E81" s="43">
        <f t="shared" si="18"/>
        <v>26.113</v>
      </c>
      <c r="F81" s="43">
        <f t="shared" si="18"/>
        <v>0</v>
      </c>
      <c r="G81" s="43">
        <f t="shared" si="18"/>
        <v>0</v>
      </c>
      <c r="H81" s="43">
        <f t="shared" si="18"/>
        <v>37.146</v>
      </c>
      <c r="I81" s="43">
        <f t="shared" si="18"/>
        <v>26.113</v>
      </c>
    </row>
    <row r="82" spans="1:9" s="28" customFormat="1" ht="14.25" customHeight="1">
      <c r="A82" s="38">
        <v>2273</v>
      </c>
      <c r="B82" s="41"/>
      <c r="C82" s="54" t="s">
        <v>149</v>
      </c>
      <c r="D82" s="43">
        <v>37.146</v>
      </c>
      <c r="E82" s="43">
        <v>26.113</v>
      </c>
      <c r="F82" s="43"/>
      <c r="G82" s="43"/>
      <c r="H82" s="43">
        <f aca="true" t="shared" si="19" ref="H82:I84">D82+F82</f>
        <v>37.146</v>
      </c>
      <c r="I82" s="43">
        <f t="shared" si="19"/>
        <v>26.113</v>
      </c>
    </row>
    <row r="83" spans="1:9" s="28" customFormat="1" ht="28.5" customHeight="1">
      <c r="A83" s="38">
        <v>2610</v>
      </c>
      <c r="B83" s="41"/>
      <c r="C83" s="54" t="s">
        <v>168</v>
      </c>
      <c r="D83" s="42">
        <v>2830.538</v>
      </c>
      <c r="E83" s="42">
        <v>2676.361</v>
      </c>
      <c r="F83" s="42"/>
      <c r="G83" s="42"/>
      <c r="H83" s="43">
        <f t="shared" si="19"/>
        <v>2830.538</v>
      </c>
      <c r="I83" s="43">
        <f t="shared" si="19"/>
        <v>2676.361</v>
      </c>
    </row>
    <row r="84" spans="1:9" s="28" customFormat="1" ht="15" customHeight="1">
      <c r="A84" s="38">
        <v>3132</v>
      </c>
      <c r="B84" s="41"/>
      <c r="C84" s="54" t="s">
        <v>182</v>
      </c>
      <c r="D84" s="42"/>
      <c r="E84" s="42"/>
      <c r="F84" s="42">
        <v>4089.501</v>
      </c>
      <c r="G84" s="42">
        <v>4068.039</v>
      </c>
      <c r="H84" s="43">
        <f t="shared" si="19"/>
        <v>4089.501</v>
      </c>
      <c r="I84" s="43">
        <f t="shared" si="19"/>
        <v>4068.039</v>
      </c>
    </row>
    <row r="85" spans="1:9" s="28" customFormat="1" ht="17.25" customHeight="1">
      <c r="A85" s="55">
        <v>1217640</v>
      </c>
      <c r="B85" s="52" t="s">
        <v>183</v>
      </c>
      <c r="C85" s="53" t="s">
        <v>184</v>
      </c>
      <c r="D85" s="40">
        <f aca="true" t="shared" si="20" ref="D85:I85">SUM(D86)</f>
        <v>140.303</v>
      </c>
      <c r="E85" s="40">
        <f t="shared" si="20"/>
        <v>139.563</v>
      </c>
      <c r="F85" s="40">
        <f t="shared" si="20"/>
        <v>0</v>
      </c>
      <c r="G85" s="40">
        <f t="shared" si="20"/>
        <v>0</v>
      </c>
      <c r="H85" s="40">
        <f t="shared" si="20"/>
        <v>140.303</v>
      </c>
      <c r="I85" s="40">
        <f t="shared" si="20"/>
        <v>139.563</v>
      </c>
    </row>
    <row r="86" spans="1:9" s="28" customFormat="1" ht="28.5" customHeight="1">
      <c r="A86" s="38">
        <v>2610</v>
      </c>
      <c r="B86" s="41"/>
      <c r="C86" s="54" t="s">
        <v>168</v>
      </c>
      <c r="D86" s="42">
        <v>140.303</v>
      </c>
      <c r="E86" s="42">
        <v>139.563</v>
      </c>
      <c r="F86" s="42"/>
      <c r="G86" s="42"/>
      <c r="H86" s="43">
        <f>D86+F86</f>
        <v>140.303</v>
      </c>
      <c r="I86" s="43">
        <f>E86+G86</f>
        <v>139.563</v>
      </c>
    </row>
    <row r="87" spans="1:9" s="28" customFormat="1" ht="31.5" customHeight="1">
      <c r="A87" s="55">
        <v>1217670</v>
      </c>
      <c r="B87" s="52" t="s">
        <v>185</v>
      </c>
      <c r="C87" s="53" t="s">
        <v>386</v>
      </c>
      <c r="D87" s="40">
        <f aca="true" t="shared" si="21" ref="D87:I87">SUM(D88)</f>
        <v>0</v>
      </c>
      <c r="E87" s="40">
        <f t="shared" si="21"/>
        <v>0</v>
      </c>
      <c r="F87" s="40">
        <f t="shared" si="21"/>
        <v>3612.42</v>
      </c>
      <c r="G87" s="40">
        <f t="shared" si="21"/>
        <v>3612.42</v>
      </c>
      <c r="H87" s="40">
        <f t="shared" si="21"/>
        <v>3612.42</v>
      </c>
      <c r="I87" s="40">
        <f t="shared" si="21"/>
        <v>3612.42</v>
      </c>
    </row>
    <row r="88" spans="1:9" s="28" customFormat="1" ht="28.5" customHeight="1">
      <c r="A88" s="38">
        <v>3210</v>
      </c>
      <c r="B88" s="41"/>
      <c r="C88" s="54" t="s">
        <v>166</v>
      </c>
      <c r="D88" s="42"/>
      <c r="E88" s="42"/>
      <c r="F88" s="42">
        <v>3612.42</v>
      </c>
      <c r="G88" s="42">
        <v>3612.42</v>
      </c>
      <c r="H88" s="43">
        <f>D88+F88</f>
        <v>3612.42</v>
      </c>
      <c r="I88" s="43">
        <f>E88+G88</f>
        <v>3612.42</v>
      </c>
    </row>
    <row r="89" spans="1:9" s="28" customFormat="1" ht="45.75" customHeight="1">
      <c r="A89" s="55">
        <v>1218110</v>
      </c>
      <c r="B89" s="52" t="s">
        <v>187</v>
      </c>
      <c r="C89" s="53" t="s">
        <v>186</v>
      </c>
      <c r="D89" s="40">
        <f aca="true" t="shared" si="22" ref="D89:I89">SUM(D90)</f>
        <v>24</v>
      </c>
      <c r="E89" s="40">
        <f t="shared" si="22"/>
        <v>23.762</v>
      </c>
      <c r="F89" s="40">
        <f t="shared" si="22"/>
        <v>0</v>
      </c>
      <c r="G89" s="40">
        <f t="shared" si="22"/>
        <v>0</v>
      </c>
      <c r="H89" s="40">
        <f t="shared" si="22"/>
        <v>24</v>
      </c>
      <c r="I89" s="40">
        <f t="shared" si="22"/>
        <v>23.762</v>
      </c>
    </row>
    <row r="90" spans="1:9" s="28" customFormat="1" ht="14.25" customHeight="1">
      <c r="A90" s="38">
        <v>2210</v>
      </c>
      <c r="B90" s="41"/>
      <c r="C90" s="54" t="s">
        <v>145</v>
      </c>
      <c r="D90" s="43">
        <v>24</v>
      </c>
      <c r="E90" s="43">
        <v>23.762</v>
      </c>
      <c r="F90" s="43"/>
      <c r="G90" s="43"/>
      <c r="H90" s="43">
        <f>D90+F90</f>
        <v>24</v>
      </c>
      <c r="I90" s="43">
        <f>E90+G90</f>
        <v>23.762</v>
      </c>
    </row>
    <row r="91" spans="1:9" s="28" customFormat="1" ht="31.5" customHeight="1">
      <c r="A91" s="55">
        <v>1218311</v>
      </c>
      <c r="B91" s="52" t="s">
        <v>188</v>
      </c>
      <c r="C91" s="53" t="s">
        <v>189</v>
      </c>
      <c r="D91" s="40">
        <f>SUM(D92)</f>
        <v>0</v>
      </c>
      <c r="E91" s="40">
        <f>SUM(E92)</f>
        <v>0</v>
      </c>
      <c r="F91" s="40">
        <f>SUM(F92+F93)</f>
        <v>75.2</v>
      </c>
      <c r="G91" s="40">
        <f>SUM(G92+G93)</f>
        <v>41.199</v>
      </c>
      <c r="H91" s="40">
        <f>SUM(H92+H93)</f>
        <v>75.2</v>
      </c>
      <c r="I91" s="40">
        <f>SUM(I92+I93)</f>
        <v>41.199</v>
      </c>
    </row>
    <row r="92" spans="1:9" s="28" customFormat="1" ht="19.5" customHeight="1">
      <c r="A92" s="38">
        <v>3132</v>
      </c>
      <c r="B92" s="41"/>
      <c r="C92" s="44" t="s">
        <v>182</v>
      </c>
      <c r="D92" s="42"/>
      <c r="E92" s="42"/>
      <c r="F92" s="42">
        <v>31.8</v>
      </c>
      <c r="G92" s="42">
        <v>29.799</v>
      </c>
      <c r="H92" s="43">
        <f>D92+F92</f>
        <v>31.8</v>
      </c>
      <c r="I92" s="43">
        <f>E92+G92</f>
        <v>29.799</v>
      </c>
    </row>
    <row r="93" spans="1:9" s="28" customFormat="1" ht="36" customHeight="1">
      <c r="A93" s="38">
        <v>3210</v>
      </c>
      <c r="B93" s="41"/>
      <c r="C93" s="54" t="s">
        <v>166</v>
      </c>
      <c r="D93" s="42"/>
      <c r="E93" s="42"/>
      <c r="F93" s="42">
        <v>43.4</v>
      </c>
      <c r="G93" s="42">
        <v>11.4</v>
      </c>
      <c r="H93" s="43">
        <f>D93+F93</f>
        <v>43.4</v>
      </c>
      <c r="I93" s="43">
        <f>E93+G93</f>
        <v>11.4</v>
      </c>
    </row>
    <row r="94" spans="1:9" ht="24" customHeight="1">
      <c r="A94" s="9"/>
      <c r="B94" s="9"/>
      <c r="C94" s="9"/>
      <c r="D94" s="10"/>
      <c r="E94" s="10"/>
      <c r="F94" s="10"/>
      <c r="G94" s="10"/>
      <c r="H94" s="11"/>
      <c r="I94" s="11"/>
    </row>
    <row r="95" spans="1:9" ht="17.25" customHeight="1">
      <c r="A95" s="5"/>
      <c r="B95" s="5"/>
      <c r="C95" s="5"/>
      <c r="D95" s="5"/>
      <c r="E95" s="5"/>
      <c r="F95" s="5"/>
      <c r="G95" s="5"/>
      <c r="H95" s="5"/>
      <c r="I95" s="5"/>
    </row>
    <row r="96" spans="1:11" s="15" customFormat="1" ht="27" customHeight="1">
      <c r="A96" s="20" t="s">
        <v>418</v>
      </c>
      <c r="B96" s="18"/>
      <c r="C96" s="18"/>
      <c r="D96" s="19"/>
      <c r="E96" s="19"/>
      <c r="F96" s="18"/>
      <c r="G96" s="132" t="s">
        <v>419</v>
      </c>
      <c r="H96" s="132"/>
      <c r="K96" s="16"/>
    </row>
    <row r="97" spans="1:9" ht="20.25" customHeight="1">
      <c r="A97" s="8"/>
      <c r="B97" s="5"/>
      <c r="D97" s="134" t="s">
        <v>109</v>
      </c>
      <c r="E97" s="134"/>
      <c r="G97" s="133" t="s">
        <v>110</v>
      </c>
      <c r="H97" s="133"/>
      <c r="I97" s="17"/>
    </row>
  </sheetData>
  <sheetProtection/>
  <mergeCells count="16">
    <mergeCell ref="A8:I8"/>
    <mergeCell ref="A9:I9"/>
    <mergeCell ref="A14:C14"/>
    <mergeCell ref="A33:C33"/>
    <mergeCell ref="C11:C12"/>
    <mergeCell ref="F11:G11"/>
    <mergeCell ref="G96:H96"/>
    <mergeCell ref="G97:H97"/>
    <mergeCell ref="D97:E97"/>
    <mergeCell ref="A5:I5"/>
    <mergeCell ref="H11:I11"/>
    <mergeCell ref="D11:E11"/>
    <mergeCell ref="B11:B12"/>
    <mergeCell ref="A11:A12"/>
    <mergeCell ref="A6:I6"/>
    <mergeCell ref="A7:I7"/>
  </mergeCells>
  <printOptions horizontalCentered="1"/>
  <pageMargins left="0.3937007874015748" right="0.3937007874015748" top="0.4724409448818898" bottom="0.3937007874015748" header="0.35433070866141736" footer="0.35433070866141736"/>
  <pageSetup fitToHeight="52" fitToWidth="1" horizontalDpi="600" verticalDpi="600" orientation="landscape" paperSize="9" scale="82" r:id="rId1"/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25">
      <selection activeCell="B18" sqref="B1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8.75">
      <c r="A5" s="148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 customHeight="1">
      <c r="A6" s="148" t="s">
        <v>126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21" customHeight="1">
      <c r="A7" s="148" t="s">
        <v>127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9.5" customHeight="1">
      <c r="A8" s="152" t="s">
        <v>190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3.5" customHeight="1">
      <c r="A9" s="153" t="s">
        <v>102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 customHeight="1">
      <c r="A10" s="154" t="s">
        <v>422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s="32" customFormat="1" ht="22.5" customHeight="1">
      <c r="B12" s="33" t="s">
        <v>333</v>
      </c>
      <c r="C12" s="155" t="s">
        <v>334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s="31" customFormat="1" ht="23.25" customHeight="1">
      <c r="A13" s="30"/>
      <c r="B13" s="29" t="s">
        <v>154</v>
      </c>
      <c r="C13" s="156" t="s">
        <v>155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27" customFormat="1" ht="31.5" customHeight="1">
      <c r="A15" s="145" t="s">
        <v>128</v>
      </c>
      <c r="B15" s="145" t="s">
        <v>129</v>
      </c>
      <c r="C15" s="145" t="s">
        <v>193</v>
      </c>
      <c r="D15" s="145" t="s">
        <v>130</v>
      </c>
      <c r="E15" s="149" t="s">
        <v>131</v>
      </c>
      <c r="F15" s="150"/>
      <c r="G15" s="151"/>
      <c r="H15" s="149" t="s">
        <v>132</v>
      </c>
      <c r="I15" s="150"/>
      <c r="J15" s="151"/>
      <c r="K15" s="149" t="s">
        <v>133</v>
      </c>
      <c r="L15" s="150"/>
      <c r="M15" s="151"/>
    </row>
    <row r="16" spans="1:13" s="27" customFormat="1" ht="33" customHeight="1">
      <c r="A16" s="146"/>
      <c r="B16" s="146"/>
      <c r="C16" s="146"/>
      <c r="D16" s="146"/>
      <c r="E16" s="34" t="s">
        <v>108</v>
      </c>
      <c r="F16" s="34" t="s">
        <v>113</v>
      </c>
      <c r="G16" s="34" t="s">
        <v>134</v>
      </c>
      <c r="H16" s="34" t="s">
        <v>108</v>
      </c>
      <c r="I16" s="34" t="s">
        <v>113</v>
      </c>
      <c r="J16" s="34" t="s">
        <v>134</v>
      </c>
      <c r="K16" s="34" t="s">
        <v>108</v>
      </c>
      <c r="L16" s="34" t="s">
        <v>113</v>
      </c>
      <c r="M16" s="34" t="s">
        <v>134</v>
      </c>
    </row>
    <row r="17" spans="1:13" s="27" customFormat="1" ht="14.2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</row>
    <row r="18" spans="1:13" s="27" customFormat="1" ht="71.25" customHeight="1">
      <c r="A18" s="34"/>
      <c r="B18" s="64" t="s">
        <v>335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14" customFormat="1" ht="16.5" customHeight="1">
      <c r="A19" s="58">
        <v>1</v>
      </c>
      <c r="B19" s="59" t="s">
        <v>198</v>
      </c>
      <c r="C19" s="41"/>
      <c r="D19" s="41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14" customFormat="1" ht="34.5" customHeight="1">
      <c r="A20" s="58"/>
      <c r="B20" s="60" t="s">
        <v>195</v>
      </c>
      <c r="C20" s="38" t="s">
        <v>220</v>
      </c>
      <c r="D20" s="54" t="s">
        <v>211</v>
      </c>
      <c r="E20" s="61">
        <v>4929506</v>
      </c>
      <c r="F20" s="61">
        <v>0</v>
      </c>
      <c r="G20" s="61">
        <f>E20+F20</f>
        <v>4929506</v>
      </c>
      <c r="H20" s="61">
        <v>4929468</v>
      </c>
      <c r="I20" s="61">
        <v>0</v>
      </c>
      <c r="J20" s="61">
        <f>H20+I20</f>
        <v>4929468</v>
      </c>
      <c r="K20" s="61">
        <f>H20-E20</f>
        <v>-38</v>
      </c>
      <c r="L20" s="61">
        <v>0</v>
      </c>
      <c r="M20" s="61">
        <f>K20+L20</f>
        <v>-38</v>
      </c>
    </row>
    <row r="21" spans="1:13" s="14" customFormat="1" ht="46.5" customHeight="1">
      <c r="A21" s="58"/>
      <c r="B21" s="60" t="s">
        <v>81</v>
      </c>
      <c r="C21" s="38" t="s">
        <v>220</v>
      </c>
      <c r="D21" s="54" t="s">
        <v>211</v>
      </c>
      <c r="E21" s="61">
        <v>170264</v>
      </c>
      <c r="F21" s="61">
        <v>0</v>
      </c>
      <c r="G21" s="61">
        <f>E21+F21</f>
        <v>170264</v>
      </c>
      <c r="H21" s="61">
        <v>170264</v>
      </c>
      <c r="I21" s="61">
        <v>0</v>
      </c>
      <c r="J21" s="61">
        <f>H21+I21</f>
        <v>170264</v>
      </c>
      <c r="K21" s="61">
        <f>H21-E21</f>
        <v>0</v>
      </c>
      <c r="L21" s="61">
        <v>0</v>
      </c>
      <c r="M21" s="61">
        <f>K21+L21</f>
        <v>0</v>
      </c>
    </row>
    <row r="22" spans="1:13" s="14" customFormat="1" ht="60" customHeight="1">
      <c r="A22" s="58"/>
      <c r="B22" s="60" t="s">
        <v>336</v>
      </c>
      <c r="C22" s="38" t="s">
        <v>135</v>
      </c>
      <c r="D22" s="54" t="s">
        <v>82</v>
      </c>
      <c r="E22" s="63">
        <v>1</v>
      </c>
      <c r="F22" s="61">
        <v>0</v>
      </c>
      <c r="G22" s="61">
        <f>E22+F22</f>
        <v>1</v>
      </c>
      <c r="H22" s="61">
        <v>1</v>
      </c>
      <c r="I22" s="63">
        <v>0</v>
      </c>
      <c r="J22" s="61">
        <f>H22+I22</f>
        <v>1</v>
      </c>
      <c r="K22" s="61">
        <f>H22-E22</f>
        <v>0</v>
      </c>
      <c r="L22" s="61">
        <v>0</v>
      </c>
      <c r="M22" s="61">
        <f>K22+L22</f>
        <v>0</v>
      </c>
    </row>
    <row r="23" spans="1:13" s="14" customFormat="1" ht="15.75" customHeight="1">
      <c r="A23" s="58">
        <v>2</v>
      </c>
      <c r="B23" s="59" t="s">
        <v>199</v>
      </c>
      <c r="C23" s="38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s="14" customFormat="1" ht="75.75" customHeight="1">
      <c r="A24" s="58"/>
      <c r="B24" s="60" t="s">
        <v>337</v>
      </c>
      <c r="C24" s="38" t="s">
        <v>135</v>
      </c>
      <c r="D24" s="54" t="s">
        <v>342</v>
      </c>
      <c r="E24" s="61">
        <v>1</v>
      </c>
      <c r="F24" s="61">
        <v>0</v>
      </c>
      <c r="G24" s="61">
        <f>E24+F24</f>
        <v>1</v>
      </c>
      <c r="H24" s="61">
        <v>1</v>
      </c>
      <c r="I24" s="61">
        <v>0</v>
      </c>
      <c r="J24" s="61">
        <f>H24+I24</f>
        <v>1</v>
      </c>
      <c r="K24" s="61">
        <f>H24-E24</f>
        <v>0</v>
      </c>
      <c r="L24" s="61">
        <v>0</v>
      </c>
      <c r="M24" s="61">
        <f>K24+L24</f>
        <v>0</v>
      </c>
    </row>
    <row r="25" spans="1:13" s="14" customFormat="1" ht="15" customHeight="1">
      <c r="A25" s="58">
        <v>3</v>
      </c>
      <c r="B25" s="59" t="s">
        <v>200</v>
      </c>
      <c r="C25" s="41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s="14" customFormat="1" ht="32.25" customHeight="1">
      <c r="A26" s="58"/>
      <c r="B26" s="60" t="s">
        <v>338</v>
      </c>
      <c r="C26" s="38" t="s">
        <v>220</v>
      </c>
      <c r="D26" s="54" t="s">
        <v>208</v>
      </c>
      <c r="E26" s="61">
        <v>4929506</v>
      </c>
      <c r="F26" s="61">
        <v>0</v>
      </c>
      <c r="G26" s="61">
        <f>E26+F26</f>
        <v>4929506</v>
      </c>
      <c r="H26" s="61">
        <v>4929468</v>
      </c>
      <c r="I26" s="61">
        <v>0</v>
      </c>
      <c r="J26" s="61">
        <f>H26+I26</f>
        <v>4929468</v>
      </c>
      <c r="K26" s="61">
        <f>H26-E26</f>
        <v>-38</v>
      </c>
      <c r="L26" s="61">
        <v>0</v>
      </c>
      <c r="M26" s="61">
        <f>K26+L26</f>
        <v>-38</v>
      </c>
    </row>
    <row r="27" spans="1:13" s="14" customFormat="1" ht="14.25" customHeight="1">
      <c r="A27" s="58">
        <v>4</v>
      </c>
      <c r="B27" s="59" t="s">
        <v>205</v>
      </c>
      <c r="C27" s="41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60" customHeight="1">
      <c r="A28" s="41"/>
      <c r="B28" s="62" t="s">
        <v>339</v>
      </c>
      <c r="C28" s="38" t="s">
        <v>141</v>
      </c>
      <c r="D28" s="54" t="s">
        <v>208</v>
      </c>
      <c r="E28" s="63">
        <v>100</v>
      </c>
      <c r="F28" s="61">
        <v>0</v>
      </c>
      <c r="G28" s="61">
        <f>E28+F28</f>
        <v>100</v>
      </c>
      <c r="H28" s="61">
        <v>100</v>
      </c>
      <c r="I28" s="61">
        <v>0</v>
      </c>
      <c r="J28" s="61">
        <f>H28+I28</f>
        <v>100</v>
      </c>
      <c r="K28" s="61">
        <f>H28-E28</f>
        <v>0</v>
      </c>
      <c r="L28" s="61">
        <v>0</v>
      </c>
      <c r="M28" s="61">
        <f>K28+L28</f>
        <v>0</v>
      </c>
    </row>
    <row r="29" spans="1:13" s="27" customFormat="1" ht="72.75" customHeight="1">
      <c r="A29" s="34"/>
      <c r="B29" s="64" t="s">
        <v>343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4" customFormat="1" ht="16.5" customHeight="1">
      <c r="A30" s="58">
        <v>1</v>
      </c>
      <c r="B30" s="59" t="s">
        <v>198</v>
      </c>
      <c r="C30" s="41"/>
      <c r="D30" s="41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14" customFormat="1" ht="30" customHeight="1">
      <c r="A31" s="58"/>
      <c r="B31" s="60" t="s">
        <v>240</v>
      </c>
      <c r="C31" s="38" t="s">
        <v>220</v>
      </c>
      <c r="D31" s="54" t="s">
        <v>211</v>
      </c>
      <c r="E31" s="61">
        <v>70494</v>
      </c>
      <c r="F31" s="66">
        <v>0</v>
      </c>
      <c r="G31" s="61">
        <f>E31+F31</f>
        <v>70494</v>
      </c>
      <c r="H31" s="61">
        <v>70493</v>
      </c>
      <c r="I31" s="66">
        <v>0</v>
      </c>
      <c r="J31" s="61">
        <f>H31+I31</f>
        <v>70493</v>
      </c>
      <c r="K31" s="61">
        <f>H31-E31</f>
        <v>-1</v>
      </c>
      <c r="L31" s="61">
        <f>I31-F31</f>
        <v>0</v>
      </c>
      <c r="M31" s="61">
        <f>K31+L31</f>
        <v>-1</v>
      </c>
    </row>
    <row r="32" spans="1:13" s="14" customFormat="1" ht="15.75" customHeight="1">
      <c r="A32" s="58">
        <v>2</v>
      </c>
      <c r="B32" s="59" t="s">
        <v>199</v>
      </c>
      <c r="C32" s="38"/>
      <c r="D32" s="41"/>
      <c r="E32" s="38"/>
      <c r="F32" s="38"/>
      <c r="G32" s="58"/>
      <c r="H32" s="38"/>
      <c r="I32" s="38"/>
      <c r="J32" s="58"/>
      <c r="K32" s="38"/>
      <c r="L32" s="38"/>
      <c r="M32" s="58"/>
    </row>
    <row r="33" spans="1:13" s="14" customFormat="1" ht="62.25" customHeight="1">
      <c r="A33" s="58"/>
      <c r="B33" s="60" t="s">
        <v>340</v>
      </c>
      <c r="C33" s="38" t="s">
        <v>135</v>
      </c>
      <c r="D33" s="54" t="s">
        <v>208</v>
      </c>
      <c r="E33" s="61">
        <v>21</v>
      </c>
      <c r="F33" s="61">
        <v>0</v>
      </c>
      <c r="G33" s="61">
        <f>E33+F33</f>
        <v>21</v>
      </c>
      <c r="H33" s="61">
        <v>24</v>
      </c>
      <c r="I33" s="61">
        <v>0</v>
      </c>
      <c r="J33" s="61">
        <f>H33+I33</f>
        <v>24</v>
      </c>
      <c r="K33" s="61">
        <f>H33-E33</f>
        <v>3</v>
      </c>
      <c r="L33" s="61">
        <v>0</v>
      </c>
      <c r="M33" s="61">
        <f>K33+L33</f>
        <v>3</v>
      </c>
    </row>
    <row r="34" spans="1:13" s="14" customFormat="1" ht="15" customHeight="1">
      <c r="A34" s="58">
        <v>3</v>
      </c>
      <c r="B34" s="59" t="s">
        <v>200</v>
      </c>
      <c r="C34" s="41"/>
      <c r="D34" s="41"/>
      <c r="E34" s="38"/>
      <c r="F34" s="38"/>
      <c r="G34" s="58"/>
      <c r="H34" s="38"/>
      <c r="I34" s="38"/>
      <c r="J34" s="58"/>
      <c r="K34" s="38"/>
      <c r="L34" s="38"/>
      <c r="M34" s="58"/>
    </row>
    <row r="35" spans="1:13" s="14" customFormat="1" ht="60" customHeight="1">
      <c r="A35" s="58"/>
      <c r="B35" s="60" t="s">
        <v>341</v>
      </c>
      <c r="C35" s="38" t="s">
        <v>220</v>
      </c>
      <c r="D35" s="54" t="s">
        <v>208</v>
      </c>
      <c r="E35" s="61">
        <v>3357</v>
      </c>
      <c r="F35" s="61">
        <v>0</v>
      </c>
      <c r="G35" s="61">
        <f>E35+F35</f>
        <v>3357</v>
      </c>
      <c r="H35" s="61">
        <v>2937</v>
      </c>
      <c r="I35" s="61">
        <v>0</v>
      </c>
      <c r="J35" s="61">
        <f>H35+I35</f>
        <v>2937</v>
      </c>
      <c r="K35" s="61">
        <f>H35-E35</f>
        <v>-420</v>
      </c>
      <c r="L35" s="61">
        <v>0</v>
      </c>
      <c r="M35" s="61">
        <f>K35+L35</f>
        <v>-420</v>
      </c>
    </row>
    <row r="36" spans="1:13" s="14" customFormat="1" ht="14.25" customHeight="1">
      <c r="A36" s="58">
        <v>4</v>
      </c>
      <c r="B36" s="59" t="s">
        <v>205</v>
      </c>
      <c r="C36" s="41"/>
      <c r="D36" s="41"/>
      <c r="E36" s="38"/>
      <c r="F36" s="38"/>
      <c r="G36" s="58"/>
      <c r="H36" s="38"/>
      <c r="I36" s="38"/>
      <c r="J36" s="58"/>
      <c r="K36" s="38"/>
      <c r="L36" s="38"/>
      <c r="M36" s="58"/>
    </row>
    <row r="37" spans="1:13" s="14" customFormat="1" ht="46.5" customHeight="1">
      <c r="A37" s="58"/>
      <c r="B37" s="62" t="s">
        <v>246</v>
      </c>
      <c r="C37" s="38" t="s">
        <v>141</v>
      </c>
      <c r="D37" s="54" t="s">
        <v>208</v>
      </c>
      <c r="E37" s="61">
        <v>100</v>
      </c>
      <c r="F37" s="61">
        <v>0</v>
      </c>
      <c r="G37" s="61">
        <f>E37+F37</f>
        <v>100</v>
      </c>
      <c r="H37" s="61">
        <v>114</v>
      </c>
      <c r="I37" s="61">
        <v>0</v>
      </c>
      <c r="J37" s="61">
        <f>H37+I37</f>
        <v>114</v>
      </c>
      <c r="K37" s="61">
        <f>H37-E37</f>
        <v>14</v>
      </c>
      <c r="L37" s="61">
        <v>0</v>
      </c>
      <c r="M37" s="61">
        <f>K37+L37</f>
        <v>14</v>
      </c>
    </row>
    <row r="38" spans="1:13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2" s="36" customFormat="1" ht="24" customHeight="1">
      <c r="A40" s="20" t="s">
        <v>418</v>
      </c>
      <c r="B40" s="20"/>
      <c r="C40" s="20"/>
      <c r="F40" s="20"/>
      <c r="G40" s="37"/>
      <c r="H40" s="37"/>
      <c r="K40" s="132" t="s">
        <v>419</v>
      </c>
      <c r="L40" s="132"/>
    </row>
    <row r="41" spans="1:12" ht="14.25" customHeight="1">
      <c r="A41" s="8"/>
      <c r="B41" s="5"/>
      <c r="G41" s="134" t="s">
        <v>109</v>
      </c>
      <c r="H41" s="134"/>
      <c r="I41" s="17"/>
      <c r="K41" s="133" t="s">
        <v>110</v>
      </c>
      <c r="L41" s="133"/>
    </row>
  </sheetData>
  <sheetProtection/>
  <mergeCells count="21">
    <mergeCell ref="A8:M8"/>
    <mergeCell ref="C15:C16"/>
    <mergeCell ref="J1:M1"/>
    <mergeCell ref="J2:M2"/>
    <mergeCell ref="J3:M3"/>
    <mergeCell ref="A5:M5"/>
    <mergeCell ref="E15:G15"/>
    <mergeCell ref="H15:J15"/>
    <mergeCell ref="K15:M15"/>
    <mergeCell ref="A6:M6"/>
    <mergeCell ref="A7:M7"/>
    <mergeCell ref="D15:D16"/>
    <mergeCell ref="A9:M9"/>
    <mergeCell ref="K40:L40"/>
    <mergeCell ref="G41:H41"/>
    <mergeCell ref="K41:L41"/>
    <mergeCell ref="A10:M10"/>
    <mergeCell ref="C12:M12"/>
    <mergeCell ref="C13:M13"/>
    <mergeCell ref="A15:A16"/>
    <mergeCell ref="B15:B16"/>
  </mergeCells>
  <printOptions/>
  <pageMargins left="0.3937007874015748" right="0.3937007874015748" top="0.7874015748031497" bottom="0.3937007874015748" header="0.5118110236220472" footer="0.5118110236220472"/>
  <pageSetup fitToHeight="18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74">
      <selection activeCell="D70" sqref="D70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1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3.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8.75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39" customHeight="1">
      <c r="B13" s="33" t="s">
        <v>344</v>
      </c>
      <c r="C13" s="155" t="s">
        <v>181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43.5" customHeight="1">
      <c r="A19" s="34"/>
      <c r="B19" s="64" t="s">
        <v>345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4" customFormat="1" ht="32.25" customHeight="1">
      <c r="A21" s="58"/>
      <c r="B21" s="60" t="s">
        <v>348</v>
      </c>
      <c r="C21" s="38" t="s">
        <v>220</v>
      </c>
      <c r="D21" s="54" t="s">
        <v>211</v>
      </c>
      <c r="E21" s="61">
        <f>SUM(E22:E27)</f>
        <v>2867684</v>
      </c>
      <c r="F21" s="61"/>
      <c r="G21" s="61">
        <f aca="true" t="shared" si="0" ref="G21:G27">E21+F21</f>
        <v>2867684</v>
      </c>
      <c r="H21" s="61">
        <f>SUM(H22:H27)</f>
        <v>2702475</v>
      </c>
      <c r="I21" s="61"/>
      <c r="J21" s="61">
        <f aca="true" t="shared" si="1" ref="J21:J27">H21+I21</f>
        <v>2702475</v>
      </c>
      <c r="K21" s="61">
        <f aca="true" t="shared" si="2" ref="K21:L25">H21-E21</f>
        <v>-165209</v>
      </c>
      <c r="L21" s="61">
        <f t="shared" si="2"/>
        <v>0</v>
      </c>
      <c r="M21" s="61">
        <f aca="true" t="shared" si="3" ref="M21:M27">K21+L21</f>
        <v>-165209</v>
      </c>
    </row>
    <row r="22" spans="1:13" s="14" customFormat="1" ht="32.25" customHeight="1">
      <c r="A22" s="58"/>
      <c r="B22" s="60" t="s">
        <v>349</v>
      </c>
      <c r="C22" s="38" t="s">
        <v>220</v>
      </c>
      <c r="D22" s="54" t="s">
        <v>211</v>
      </c>
      <c r="E22" s="63">
        <v>2269005</v>
      </c>
      <c r="F22" s="61"/>
      <c r="G22" s="61">
        <f t="shared" si="0"/>
        <v>2269005</v>
      </c>
      <c r="H22" s="61">
        <v>2114843</v>
      </c>
      <c r="I22" s="63"/>
      <c r="J22" s="61">
        <f t="shared" si="1"/>
        <v>2114843</v>
      </c>
      <c r="K22" s="61">
        <f t="shared" si="2"/>
        <v>-154162</v>
      </c>
      <c r="L22" s="61">
        <f t="shared" si="2"/>
        <v>0</v>
      </c>
      <c r="M22" s="61">
        <f t="shared" si="3"/>
        <v>-154162</v>
      </c>
    </row>
    <row r="23" spans="1:13" s="14" customFormat="1" ht="32.25" customHeight="1">
      <c r="A23" s="58"/>
      <c r="B23" s="60" t="s">
        <v>350</v>
      </c>
      <c r="C23" s="38" t="s">
        <v>220</v>
      </c>
      <c r="D23" s="54" t="s">
        <v>211</v>
      </c>
      <c r="E23" s="63">
        <v>308879</v>
      </c>
      <c r="F23" s="61"/>
      <c r="G23" s="61">
        <f t="shared" si="0"/>
        <v>308879</v>
      </c>
      <c r="H23" s="61">
        <v>308866</v>
      </c>
      <c r="I23" s="63"/>
      <c r="J23" s="61">
        <f t="shared" si="1"/>
        <v>308866</v>
      </c>
      <c r="K23" s="61">
        <f t="shared" si="2"/>
        <v>-13</v>
      </c>
      <c r="L23" s="61">
        <f t="shared" si="2"/>
        <v>0</v>
      </c>
      <c r="M23" s="61">
        <f t="shared" si="3"/>
        <v>-13</v>
      </c>
    </row>
    <row r="24" spans="1:13" s="14" customFormat="1" ht="32.25" customHeight="1">
      <c r="A24" s="58"/>
      <c r="B24" s="60" t="s">
        <v>351</v>
      </c>
      <c r="C24" s="38" t="s">
        <v>220</v>
      </c>
      <c r="D24" s="54" t="s">
        <v>211</v>
      </c>
      <c r="E24" s="63">
        <v>37146</v>
      </c>
      <c r="F24" s="61"/>
      <c r="G24" s="61">
        <f t="shared" si="0"/>
        <v>37146</v>
      </c>
      <c r="H24" s="61">
        <v>26113</v>
      </c>
      <c r="I24" s="63"/>
      <c r="J24" s="61">
        <f t="shared" si="1"/>
        <v>26113</v>
      </c>
      <c r="K24" s="61">
        <f t="shared" si="2"/>
        <v>-11033</v>
      </c>
      <c r="L24" s="61">
        <f t="shared" si="2"/>
        <v>0</v>
      </c>
      <c r="M24" s="61">
        <f t="shared" si="3"/>
        <v>-11033</v>
      </c>
    </row>
    <row r="25" spans="1:13" s="14" customFormat="1" ht="32.25" customHeight="1">
      <c r="A25" s="58"/>
      <c r="B25" s="60" t="s">
        <v>352</v>
      </c>
      <c r="C25" s="38" t="s">
        <v>220</v>
      </c>
      <c r="D25" s="54" t="s">
        <v>211</v>
      </c>
      <c r="E25" s="63">
        <v>42654</v>
      </c>
      <c r="F25" s="61"/>
      <c r="G25" s="61">
        <f t="shared" si="0"/>
        <v>42654</v>
      </c>
      <c r="H25" s="61">
        <v>42653</v>
      </c>
      <c r="I25" s="63"/>
      <c r="J25" s="61">
        <f t="shared" si="1"/>
        <v>42653</v>
      </c>
      <c r="K25" s="61">
        <f t="shared" si="2"/>
        <v>-1</v>
      </c>
      <c r="L25" s="61">
        <f t="shared" si="2"/>
        <v>0</v>
      </c>
      <c r="M25" s="61">
        <f t="shared" si="3"/>
        <v>-1</v>
      </c>
    </row>
    <row r="26" spans="1:13" s="14" customFormat="1" ht="32.25" customHeight="1">
      <c r="A26" s="58"/>
      <c r="B26" s="60" t="s">
        <v>83</v>
      </c>
      <c r="C26" s="38" t="s">
        <v>220</v>
      </c>
      <c r="D26" s="54" t="s">
        <v>211</v>
      </c>
      <c r="E26" s="63">
        <v>170000</v>
      </c>
      <c r="F26" s="61"/>
      <c r="G26" s="61">
        <f t="shared" si="0"/>
        <v>170000</v>
      </c>
      <c r="H26" s="61">
        <v>170000</v>
      </c>
      <c r="I26" s="63"/>
      <c r="J26" s="61">
        <f t="shared" si="1"/>
        <v>170000</v>
      </c>
      <c r="K26" s="61">
        <f>H26-E26</f>
        <v>0</v>
      </c>
      <c r="L26" s="61">
        <f>I26-F26</f>
        <v>0</v>
      </c>
      <c r="M26" s="61">
        <f t="shared" si="3"/>
        <v>0</v>
      </c>
    </row>
    <row r="27" spans="1:13" s="14" customFormat="1" ht="32.25" customHeight="1">
      <c r="A27" s="58"/>
      <c r="B27" s="60" t="s">
        <v>84</v>
      </c>
      <c r="C27" s="38" t="s">
        <v>220</v>
      </c>
      <c r="D27" s="54" t="s">
        <v>211</v>
      </c>
      <c r="E27" s="63">
        <v>40000</v>
      </c>
      <c r="F27" s="61"/>
      <c r="G27" s="61">
        <f t="shared" si="0"/>
        <v>40000</v>
      </c>
      <c r="H27" s="61">
        <v>40000</v>
      </c>
      <c r="I27" s="63"/>
      <c r="J27" s="61">
        <f t="shared" si="1"/>
        <v>40000</v>
      </c>
      <c r="K27" s="61">
        <f>H27-E27</f>
        <v>0</v>
      </c>
      <c r="L27" s="61">
        <f>I27-F27</f>
        <v>0</v>
      </c>
      <c r="M27" s="61">
        <f t="shared" si="3"/>
        <v>0</v>
      </c>
    </row>
    <row r="28" spans="1:13" s="14" customFormat="1" ht="15.75" customHeight="1">
      <c r="A28" s="58">
        <v>2</v>
      </c>
      <c r="B28" s="59" t="s">
        <v>199</v>
      </c>
      <c r="C28" s="38"/>
      <c r="D28" s="41"/>
      <c r="E28" s="38"/>
      <c r="F28" s="38"/>
      <c r="G28" s="58"/>
      <c r="H28" s="38"/>
      <c r="I28" s="38"/>
      <c r="J28" s="58"/>
      <c r="K28" s="38"/>
      <c r="L28" s="38"/>
      <c r="M28" s="58"/>
    </row>
    <row r="29" spans="1:13" s="14" customFormat="1" ht="29.25" customHeight="1">
      <c r="A29" s="58"/>
      <c r="B29" s="60" t="s">
        <v>353</v>
      </c>
      <c r="C29" s="38" t="s">
        <v>135</v>
      </c>
      <c r="D29" s="41" t="s">
        <v>370</v>
      </c>
      <c r="E29" s="61">
        <v>7</v>
      </c>
      <c r="F29" s="61"/>
      <c r="G29" s="61">
        <f aca="true" t="shared" si="4" ref="G29:G34">E29+F29</f>
        <v>7</v>
      </c>
      <c r="H29" s="61">
        <v>7</v>
      </c>
      <c r="I29" s="61"/>
      <c r="J29" s="61">
        <f aca="true" t="shared" si="5" ref="J29:J34">H29+I29</f>
        <v>7</v>
      </c>
      <c r="K29" s="61">
        <f aca="true" t="shared" si="6" ref="K29:K34">H29-E29</f>
        <v>0</v>
      </c>
      <c r="L29" s="61"/>
      <c r="M29" s="61">
        <f aca="true" t="shared" si="7" ref="M29:M34">K29+L29</f>
        <v>0</v>
      </c>
    </row>
    <row r="30" spans="1:13" s="14" customFormat="1" ht="33.75" customHeight="1">
      <c r="A30" s="58"/>
      <c r="B30" s="60" t="s">
        <v>374</v>
      </c>
      <c r="C30" s="38" t="s">
        <v>324</v>
      </c>
      <c r="D30" s="54" t="s">
        <v>208</v>
      </c>
      <c r="E30" s="61">
        <v>10.549</v>
      </c>
      <c r="F30" s="61"/>
      <c r="G30" s="61">
        <f t="shared" si="4"/>
        <v>10.549</v>
      </c>
      <c r="H30" s="61">
        <v>7.736</v>
      </c>
      <c r="I30" s="61"/>
      <c r="J30" s="61">
        <f t="shared" si="5"/>
        <v>7.736</v>
      </c>
      <c r="K30" s="61">
        <f t="shared" si="6"/>
        <v>-2.8129999999999997</v>
      </c>
      <c r="L30" s="61"/>
      <c r="M30" s="61">
        <f t="shared" si="7"/>
        <v>-2.8129999999999997</v>
      </c>
    </row>
    <row r="31" spans="1:13" s="14" customFormat="1" ht="15.75" customHeight="1">
      <c r="A31" s="58"/>
      <c r="B31" s="60" t="s">
        <v>375</v>
      </c>
      <c r="C31" s="38" t="s">
        <v>367</v>
      </c>
      <c r="D31" s="41" t="s">
        <v>371</v>
      </c>
      <c r="E31" s="61">
        <v>223.3</v>
      </c>
      <c r="F31" s="61"/>
      <c r="G31" s="61">
        <f t="shared" si="4"/>
        <v>223.3</v>
      </c>
      <c r="H31" s="61">
        <v>223.3</v>
      </c>
      <c r="I31" s="61"/>
      <c r="J31" s="61">
        <f t="shared" si="5"/>
        <v>223.3</v>
      </c>
      <c r="K31" s="61">
        <f t="shared" si="6"/>
        <v>0</v>
      </c>
      <c r="L31" s="61"/>
      <c r="M31" s="61">
        <f t="shared" si="7"/>
        <v>0</v>
      </c>
    </row>
    <row r="32" spans="1:13" s="14" customFormat="1" ht="30" customHeight="1">
      <c r="A32" s="58"/>
      <c r="B32" s="60" t="s">
        <v>376</v>
      </c>
      <c r="C32" s="38" t="s">
        <v>368</v>
      </c>
      <c r="D32" s="54" t="s">
        <v>481</v>
      </c>
      <c r="E32" s="61">
        <v>522</v>
      </c>
      <c r="F32" s="61"/>
      <c r="G32" s="61">
        <f t="shared" si="4"/>
        <v>522</v>
      </c>
      <c r="H32" s="61">
        <v>522</v>
      </c>
      <c r="I32" s="61"/>
      <c r="J32" s="61">
        <f t="shared" si="5"/>
        <v>522</v>
      </c>
      <c r="K32" s="61">
        <f t="shared" si="6"/>
        <v>0</v>
      </c>
      <c r="L32" s="61"/>
      <c r="M32" s="61">
        <f t="shared" si="7"/>
        <v>0</v>
      </c>
    </row>
    <row r="33" spans="1:13" s="14" customFormat="1" ht="46.5" customHeight="1">
      <c r="A33" s="58"/>
      <c r="B33" s="60" t="s">
        <v>377</v>
      </c>
      <c r="C33" s="38" t="s">
        <v>369</v>
      </c>
      <c r="D33" s="54" t="s">
        <v>372</v>
      </c>
      <c r="E33" s="61">
        <v>1543.9</v>
      </c>
      <c r="F33" s="61"/>
      <c r="G33" s="61">
        <f t="shared" si="4"/>
        <v>1543.9</v>
      </c>
      <c r="H33" s="61">
        <v>1543.9</v>
      </c>
      <c r="I33" s="61"/>
      <c r="J33" s="61">
        <f t="shared" si="5"/>
        <v>1543.9</v>
      </c>
      <c r="K33" s="61">
        <f t="shared" si="6"/>
        <v>0</v>
      </c>
      <c r="L33" s="61"/>
      <c r="M33" s="61">
        <f t="shared" si="7"/>
        <v>0</v>
      </c>
    </row>
    <row r="34" spans="1:13" s="14" customFormat="1" ht="30">
      <c r="A34" s="58"/>
      <c r="B34" s="60" t="s">
        <v>85</v>
      </c>
      <c r="C34" s="38" t="s">
        <v>135</v>
      </c>
      <c r="D34" s="54" t="s">
        <v>481</v>
      </c>
      <c r="E34" s="61">
        <v>71</v>
      </c>
      <c r="F34" s="61"/>
      <c r="G34" s="61">
        <f t="shared" si="4"/>
        <v>71</v>
      </c>
      <c r="H34" s="61">
        <v>71</v>
      </c>
      <c r="I34" s="61"/>
      <c r="J34" s="61">
        <f t="shared" si="5"/>
        <v>71</v>
      </c>
      <c r="K34" s="61">
        <f t="shared" si="6"/>
        <v>0</v>
      </c>
      <c r="L34" s="61"/>
      <c r="M34" s="61">
        <f t="shared" si="7"/>
        <v>0</v>
      </c>
    </row>
    <row r="35" spans="1:13" s="14" customFormat="1" ht="15" customHeight="1">
      <c r="A35" s="58">
        <v>3</v>
      </c>
      <c r="B35" s="59" t="s">
        <v>200</v>
      </c>
      <c r="C35" s="41"/>
      <c r="D35" s="41"/>
      <c r="E35" s="38"/>
      <c r="F35" s="38"/>
      <c r="G35" s="58"/>
      <c r="H35" s="38"/>
      <c r="I35" s="38"/>
      <c r="J35" s="58"/>
      <c r="K35" s="38"/>
      <c r="L35" s="38"/>
      <c r="M35" s="58"/>
    </row>
    <row r="36" spans="1:13" s="14" customFormat="1" ht="33" customHeight="1">
      <c r="A36" s="58"/>
      <c r="B36" s="60" t="s">
        <v>354</v>
      </c>
      <c r="C36" s="38" t="s">
        <v>220</v>
      </c>
      <c r="D36" s="54" t="s">
        <v>208</v>
      </c>
      <c r="E36" s="61">
        <v>44125.6</v>
      </c>
      <c r="F36" s="80"/>
      <c r="G36" s="61">
        <f aca="true" t="shared" si="8" ref="G36:G41">E36+F36</f>
        <v>44125.6</v>
      </c>
      <c r="H36" s="61">
        <v>44123.7</v>
      </c>
      <c r="I36" s="80"/>
      <c r="J36" s="61">
        <f aca="true" t="shared" si="9" ref="J36:J41">H36+I36</f>
        <v>44123.7</v>
      </c>
      <c r="K36" s="80">
        <f aca="true" t="shared" si="10" ref="K36:L40">H36-E36</f>
        <v>-1.9000000000014552</v>
      </c>
      <c r="L36" s="80">
        <f t="shared" si="10"/>
        <v>0</v>
      </c>
      <c r="M36" s="74">
        <f aca="true" t="shared" si="11" ref="M36:M41">K36+L36</f>
        <v>-1.9000000000014552</v>
      </c>
    </row>
    <row r="37" spans="1:13" s="14" customFormat="1" ht="28.5" customHeight="1">
      <c r="A37" s="58"/>
      <c r="B37" s="60" t="s">
        <v>302</v>
      </c>
      <c r="C37" s="38" t="s">
        <v>220</v>
      </c>
      <c r="D37" s="54" t="s">
        <v>208</v>
      </c>
      <c r="E37" s="111">
        <v>3.521282</v>
      </c>
      <c r="F37" s="61"/>
      <c r="G37" s="82">
        <f t="shared" si="8"/>
        <v>3.521282</v>
      </c>
      <c r="H37" s="111">
        <v>3.375548</v>
      </c>
      <c r="I37" s="61"/>
      <c r="J37" s="82">
        <f t="shared" si="9"/>
        <v>3.375548</v>
      </c>
      <c r="K37" s="83">
        <f t="shared" si="10"/>
        <v>-0.14573399999999959</v>
      </c>
      <c r="L37" s="61">
        <f t="shared" si="10"/>
        <v>0</v>
      </c>
      <c r="M37" s="82">
        <f t="shared" si="11"/>
        <v>-0.14573399999999959</v>
      </c>
    </row>
    <row r="38" spans="1:13" s="14" customFormat="1" ht="15.75" customHeight="1">
      <c r="A38" s="58"/>
      <c r="B38" s="60" t="s">
        <v>355</v>
      </c>
      <c r="C38" s="38" t="s">
        <v>220</v>
      </c>
      <c r="D38" s="54" t="s">
        <v>208</v>
      </c>
      <c r="E38" s="61">
        <v>10161.2</v>
      </c>
      <c r="F38" s="80"/>
      <c r="G38" s="61">
        <f t="shared" si="8"/>
        <v>10161.2</v>
      </c>
      <c r="H38" s="61">
        <v>9470.9</v>
      </c>
      <c r="I38" s="80"/>
      <c r="J38" s="61">
        <f t="shared" si="9"/>
        <v>9470.9</v>
      </c>
      <c r="K38" s="80">
        <f t="shared" si="10"/>
        <v>-690.3000000000011</v>
      </c>
      <c r="L38" s="80">
        <f t="shared" si="10"/>
        <v>0</v>
      </c>
      <c r="M38" s="80">
        <f t="shared" si="11"/>
        <v>-690.3000000000011</v>
      </c>
    </row>
    <row r="39" spans="1:13" s="14" customFormat="1" ht="27.75" customHeight="1">
      <c r="A39" s="58"/>
      <c r="B39" s="60" t="s">
        <v>356</v>
      </c>
      <c r="C39" s="38" t="s">
        <v>220</v>
      </c>
      <c r="D39" s="54" t="s">
        <v>208</v>
      </c>
      <c r="E39" s="61">
        <v>81.7</v>
      </c>
      <c r="F39" s="61"/>
      <c r="G39" s="61">
        <f t="shared" si="8"/>
        <v>81.7</v>
      </c>
      <c r="H39" s="61">
        <v>81.7</v>
      </c>
      <c r="I39" s="61"/>
      <c r="J39" s="61">
        <f t="shared" si="9"/>
        <v>81.7</v>
      </c>
      <c r="K39" s="80">
        <f t="shared" si="10"/>
        <v>0</v>
      </c>
      <c r="L39" s="61">
        <f t="shared" si="10"/>
        <v>0</v>
      </c>
      <c r="M39" s="80">
        <f t="shared" si="11"/>
        <v>0</v>
      </c>
    </row>
    <row r="40" spans="1:13" s="14" customFormat="1" ht="30.75" customHeight="1">
      <c r="A40" s="58"/>
      <c r="B40" s="60" t="s">
        <v>357</v>
      </c>
      <c r="C40" s="38" t="s">
        <v>220</v>
      </c>
      <c r="D40" s="54" t="s">
        <v>208</v>
      </c>
      <c r="E40" s="74">
        <v>1857.4</v>
      </c>
      <c r="F40" s="74"/>
      <c r="G40" s="74">
        <f t="shared" si="8"/>
        <v>1857.4</v>
      </c>
      <c r="H40" s="74">
        <v>1750.4</v>
      </c>
      <c r="I40" s="61"/>
      <c r="J40" s="74">
        <f t="shared" si="9"/>
        <v>1750.4</v>
      </c>
      <c r="K40" s="80">
        <f t="shared" si="10"/>
        <v>-107</v>
      </c>
      <c r="L40" s="61">
        <f t="shared" si="10"/>
        <v>0</v>
      </c>
      <c r="M40" s="80">
        <f t="shared" si="11"/>
        <v>-107</v>
      </c>
    </row>
    <row r="41" spans="1:13" s="14" customFormat="1" ht="30.75" customHeight="1">
      <c r="A41" s="58"/>
      <c r="B41" s="60" t="s">
        <v>86</v>
      </c>
      <c r="C41" s="38" t="s">
        <v>220</v>
      </c>
      <c r="D41" s="54" t="s">
        <v>208</v>
      </c>
      <c r="E41" s="84">
        <v>1136.4</v>
      </c>
      <c r="F41" s="84"/>
      <c r="G41" s="84">
        <f t="shared" si="8"/>
        <v>1136.4</v>
      </c>
      <c r="H41" s="84">
        <v>563.38</v>
      </c>
      <c r="I41" s="84"/>
      <c r="J41" s="84">
        <f t="shared" si="9"/>
        <v>563.38</v>
      </c>
      <c r="K41" s="80">
        <f>H41-E41</f>
        <v>-573.0200000000001</v>
      </c>
      <c r="L41" s="61">
        <f>I41-F41</f>
        <v>0</v>
      </c>
      <c r="M41" s="80">
        <f t="shared" si="11"/>
        <v>-573.0200000000001</v>
      </c>
    </row>
    <row r="42" spans="1:13" s="14" customFormat="1" ht="14.25" customHeight="1">
      <c r="A42" s="58">
        <v>4</v>
      </c>
      <c r="B42" s="59" t="s">
        <v>205</v>
      </c>
      <c r="C42" s="41"/>
      <c r="D42" s="41"/>
      <c r="E42" s="38"/>
      <c r="F42" s="38"/>
      <c r="G42" s="58"/>
      <c r="H42" s="38"/>
      <c r="I42" s="38"/>
      <c r="J42" s="58"/>
      <c r="K42" s="38"/>
      <c r="L42" s="38"/>
      <c r="M42" s="58"/>
    </row>
    <row r="43" spans="1:13" s="14" customFormat="1" ht="46.5" customHeight="1">
      <c r="A43" s="58"/>
      <c r="B43" s="62" t="s">
        <v>358</v>
      </c>
      <c r="C43" s="38" t="s">
        <v>141</v>
      </c>
      <c r="D43" s="54" t="s">
        <v>208</v>
      </c>
      <c r="E43" s="63">
        <v>100</v>
      </c>
      <c r="F43" s="61"/>
      <c r="G43" s="61">
        <f>E43+F43</f>
        <v>100</v>
      </c>
      <c r="H43" s="61">
        <v>100</v>
      </c>
      <c r="I43" s="61"/>
      <c r="J43" s="61">
        <f>H43+I43</f>
        <v>100</v>
      </c>
      <c r="K43" s="61">
        <f aca="true" t="shared" si="12" ref="K43:L47">H43-E43</f>
        <v>0</v>
      </c>
      <c r="L43" s="80">
        <f t="shared" si="12"/>
        <v>0</v>
      </c>
      <c r="M43" s="61">
        <f>K43+L43</f>
        <v>0</v>
      </c>
    </row>
    <row r="44" spans="1:13" s="14" customFormat="1" ht="45" customHeight="1">
      <c r="A44" s="58"/>
      <c r="B44" s="62" t="s">
        <v>359</v>
      </c>
      <c r="C44" s="38" t="s">
        <v>141</v>
      </c>
      <c r="D44" s="54" t="s">
        <v>208</v>
      </c>
      <c r="E44" s="63">
        <v>101.5</v>
      </c>
      <c r="F44" s="61"/>
      <c r="G44" s="61">
        <f>E44+F44</f>
        <v>101.5</v>
      </c>
      <c r="H44" s="61">
        <v>112</v>
      </c>
      <c r="I44" s="61"/>
      <c r="J44" s="61">
        <f>H44+I44</f>
        <v>112</v>
      </c>
      <c r="K44" s="80">
        <f t="shared" si="12"/>
        <v>10.5</v>
      </c>
      <c r="L44" s="80">
        <f t="shared" si="12"/>
        <v>0</v>
      </c>
      <c r="M44" s="80">
        <f>K44+L44</f>
        <v>10.5</v>
      </c>
    </row>
    <row r="45" spans="1:13" s="14" customFormat="1" ht="42.75" customHeight="1">
      <c r="A45" s="41"/>
      <c r="B45" s="62" t="s">
        <v>360</v>
      </c>
      <c r="C45" s="38" t="s">
        <v>141</v>
      </c>
      <c r="D45" s="54" t="s">
        <v>208</v>
      </c>
      <c r="E45" s="63">
        <v>100</v>
      </c>
      <c r="F45" s="61"/>
      <c r="G45" s="61">
        <f>E45+F45</f>
        <v>100</v>
      </c>
      <c r="H45" s="61">
        <v>100</v>
      </c>
      <c r="I45" s="61"/>
      <c r="J45" s="61">
        <f>H45+I45</f>
        <v>100</v>
      </c>
      <c r="K45" s="61">
        <f t="shared" si="12"/>
        <v>0</v>
      </c>
      <c r="L45" s="80">
        <f t="shared" si="12"/>
        <v>0</v>
      </c>
      <c r="M45" s="61">
        <f>K45+L45</f>
        <v>0</v>
      </c>
    </row>
    <row r="46" spans="1:13" s="14" customFormat="1" ht="46.5" customHeight="1">
      <c r="A46" s="58"/>
      <c r="B46" s="62" t="s">
        <v>361</v>
      </c>
      <c r="C46" s="38" t="s">
        <v>141</v>
      </c>
      <c r="D46" s="54" t="s">
        <v>208</v>
      </c>
      <c r="E46" s="63">
        <v>100</v>
      </c>
      <c r="F46" s="61"/>
      <c r="G46" s="61">
        <f>E46+F46</f>
        <v>100</v>
      </c>
      <c r="H46" s="61">
        <v>100</v>
      </c>
      <c r="I46" s="61"/>
      <c r="J46" s="61">
        <f>H46+I46</f>
        <v>100</v>
      </c>
      <c r="K46" s="61">
        <f t="shared" si="12"/>
        <v>0</v>
      </c>
      <c r="L46" s="80">
        <f t="shared" si="12"/>
        <v>0</v>
      </c>
      <c r="M46" s="61">
        <f>K46+L46</f>
        <v>0</v>
      </c>
    </row>
    <row r="47" spans="1:13" s="14" customFormat="1" ht="51" customHeight="1">
      <c r="A47" s="41"/>
      <c r="B47" s="62" t="s">
        <v>362</v>
      </c>
      <c r="C47" s="38" t="s">
        <v>141</v>
      </c>
      <c r="D47" s="54" t="s">
        <v>208</v>
      </c>
      <c r="E47" s="63">
        <v>100</v>
      </c>
      <c r="F47" s="61"/>
      <c r="G47" s="61">
        <f>E47+F47</f>
        <v>100</v>
      </c>
      <c r="H47" s="61">
        <v>100</v>
      </c>
      <c r="I47" s="61"/>
      <c r="J47" s="61">
        <f>H47+I47</f>
        <v>100</v>
      </c>
      <c r="K47" s="61">
        <f t="shared" si="12"/>
        <v>0</v>
      </c>
      <c r="L47" s="80">
        <f t="shared" si="12"/>
        <v>0</v>
      </c>
      <c r="M47" s="61">
        <f>K47+L47</f>
        <v>0</v>
      </c>
    </row>
    <row r="48" spans="1:13" s="27" customFormat="1" ht="43.5" customHeight="1">
      <c r="A48" s="34"/>
      <c r="B48" s="64" t="s">
        <v>346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14" customFormat="1" ht="16.5" customHeight="1">
      <c r="A49" s="58">
        <v>1</v>
      </c>
      <c r="B49" s="59" t="s">
        <v>198</v>
      </c>
      <c r="C49" s="41"/>
      <c r="D49" s="41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14" customFormat="1" ht="28.5" customHeight="1">
      <c r="A50" s="58"/>
      <c r="B50" s="60" t="s">
        <v>348</v>
      </c>
      <c r="C50" s="38" t="s">
        <v>220</v>
      </c>
      <c r="D50" s="54" t="s">
        <v>211</v>
      </c>
      <c r="E50" s="61">
        <f>E51</f>
        <v>7170773</v>
      </c>
      <c r="F50" s="61"/>
      <c r="G50" s="61">
        <f>E50+F50</f>
        <v>7170773</v>
      </c>
      <c r="H50" s="61">
        <f>H51</f>
        <v>7169367</v>
      </c>
      <c r="I50" s="61"/>
      <c r="J50" s="61">
        <f>H50+I50</f>
        <v>7169367</v>
      </c>
      <c r="K50" s="61">
        <f aca="true" t="shared" si="13" ref="K50:L52">H50-E50</f>
        <v>-1406</v>
      </c>
      <c r="L50" s="80">
        <f t="shared" si="13"/>
        <v>0</v>
      </c>
      <c r="M50" s="61">
        <f>K50+L50</f>
        <v>-1406</v>
      </c>
    </row>
    <row r="51" spans="1:13" s="14" customFormat="1" ht="33.75" customHeight="1">
      <c r="A51" s="58"/>
      <c r="B51" s="60" t="s">
        <v>363</v>
      </c>
      <c r="C51" s="38" t="s">
        <v>220</v>
      </c>
      <c r="D51" s="54" t="s">
        <v>211</v>
      </c>
      <c r="E51" s="61">
        <v>7170773</v>
      </c>
      <c r="F51" s="61"/>
      <c r="G51" s="61">
        <f>E51+F51</f>
        <v>7170773</v>
      </c>
      <c r="H51" s="61">
        <v>7169367</v>
      </c>
      <c r="I51" s="61"/>
      <c r="J51" s="61">
        <f>H51+I51</f>
        <v>7169367</v>
      </c>
      <c r="K51" s="61">
        <f t="shared" si="13"/>
        <v>-1406</v>
      </c>
      <c r="L51" s="80">
        <f t="shared" si="13"/>
        <v>0</v>
      </c>
      <c r="M51" s="61">
        <f>K51+L51</f>
        <v>-1406</v>
      </c>
    </row>
    <row r="52" spans="1:13" s="14" customFormat="1" ht="42.75" customHeight="1">
      <c r="A52" s="58"/>
      <c r="B52" s="60" t="s">
        <v>378</v>
      </c>
      <c r="C52" s="38" t="s">
        <v>369</v>
      </c>
      <c r="D52" s="54" t="s">
        <v>373</v>
      </c>
      <c r="E52" s="61">
        <v>1575.3</v>
      </c>
      <c r="F52" s="66"/>
      <c r="G52" s="61">
        <f>E52+F52</f>
        <v>1575.3</v>
      </c>
      <c r="H52" s="61">
        <v>1575.3</v>
      </c>
      <c r="I52" s="66"/>
      <c r="J52" s="61">
        <f>H52+I52</f>
        <v>1575.3</v>
      </c>
      <c r="K52" s="61">
        <f t="shared" si="13"/>
        <v>0</v>
      </c>
      <c r="L52" s="80">
        <f t="shared" si="13"/>
        <v>0</v>
      </c>
      <c r="M52" s="61">
        <f>K52+L52</f>
        <v>0</v>
      </c>
    </row>
    <row r="53" spans="1:13" s="14" customFormat="1" ht="15.75" customHeight="1">
      <c r="A53" s="58">
        <v>2</v>
      </c>
      <c r="B53" s="59" t="s">
        <v>199</v>
      </c>
      <c r="C53" s="38"/>
      <c r="D53" s="41"/>
      <c r="E53" s="38"/>
      <c r="F53" s="38"/>
      <c r="G53" s="58"/>
      <c r="H53" s="38"/>
      <c r="I53" s="38"/>
      <c r="J53" s="58"/>
      <c r="K53" s="38"/>
      <c r="L53" s="38"/>
      <c r="M53" s="58"/>
    </row>
    <row r="54" spans="1:13" s="14" customFormat="1" ht="45">
      <c r="A54" s="58"/>
      <c r="B54" s="60" t="s">
        <v>379</v>
      </c>
      <c r="C54" s="38" t="s">
        <v>369</v>
      </c>
      <c r="D54" s="54" t="s">
        <v>370</v>
      </c>
      <c r="E54" s="61">
        <v>13.501</v>
      </c>
      <c r="F54" s="61"/>
      <c r="G54" s="61">
        <f>E54+F54</f>
        <v>13.501</v>
      </c>
      <c r="H54" s="61">
        <v>14.457</v>
      </c>
      <c r="I54" s="61"/>
      <c r="J54" s="61">
        <f>H54+I54</f>
        <v>14.457</v>
      </c>
      <c r="K54" s="61">
        <f>H54-E54</f>
        <v>0.9560000000000013</v>
      </c>
      <c r="L54" s="80">
        <f>I54-F54</f>
        <v>0</v>
      </c>
      <c r="M54" s="61">
        <f>K54+L54</f>
        <v>0.9560000000000013</v>
      </c>
    </row>
    <row r="55" spans="1:13" s="14" customFormat="1" ht="15" customHeight="1">
      <c r="A55" s="58">
        <v>3</v>
      </c>
      <c r="B55" s="59" t="s">
        <v>200</v>
      </c>
      <c r="C55" s="41"/>
      <c r="D55" s="41"/>
      <c r="E55" s="38"/>
      <c r="F55" s="38"/>
      <c r="G55" s="58"/>
      <c r="H55" s="38"/>
      <c r="I55" s="38"/>
      <c r="J55" s="58"/>
      <c r="K55" s="38"/>
      <c r="L55" s="38"/>
      <c r="M55" s="58"/>
    </row>
    <row r="56" spans="1:13" s="14" customFormat="1" ht="30" customHeight="1">
      <c r="A56" s="58"/>
      <c r="B56" s="60" t="s">
        <v>364</v>
      </c>
      <c r="C56" s="38" t="s">
        <v>220</v>
      </c>
      <c r="D56" s="54" t="s">
        <v>208</v>
      </c>
      <c r="E56" s="80">
        <v>531</v>
      </c>
      <c r="F56" s="80"/>
      <c r="G56" s="80">
        <f>E56+F56</f>
        <v>531</v>
      </c>
      <c r="H56" s="80">
        <v>496</v>
      </c>
      <c r="I56" s="80"/>
      <c r="J56" s="80">
        <f>H56+I56</f>
        <v>496</v>
      </c>
      <c r="K56" s="80">
        <f>H56-E56</f>
        <v>-35</v>
      </c>
      <c r="L56" s="80">
        <f>I56-F56</f>
        <v>0</v>
      </c>
      <c r="M56" s="80">
        <f>K56+L56</f>
        <v>-35</v>
      </c>
    </row>
    <row r="57" spans="1:13" s="14" customFormat="1" ht="14.25" customHeight="1">
      <c r="A57" s="58">
        <v>4</v>
      </c>
      <c r="B57" s="59" t="s">
        <v>205</v>
      </c>
      <c r="C57" s="41"/>
      <c r="D57" s="41"/>
      <c r="E57" s="38"/>
      <c r="F57" s="38"/>
      <c r="G57" s="58"/>
      <c r="H57" s="38"/>
      <c r="I57" s="38"/>
      <c r="J57" s="58"/>
      <c r="K57" s="38"/>
      <c r="L57" s="38"/>
      <c r="M57" s="58"/>
    </row>
    <row r="58" spans="1:13" s="14" customFormat="1" ht="64.5" customHeight="1">
      <c r="A58" s="58"/>
      <c r="B58" s="62" t="s">
        <v>365</v>
      </c>
      <c r="C58" s="38" t="s">
        <v>141</v>
      </c>
      <c r="D58" s="54" t="s">
        <v>208</v>
      </c>
      <c r="E58" s="61">
        <v>538</v>
      </c>
      <c r="F58" s="61"/>
      <c r="G58" s="80">
        <f>E58+F58</f>
        <v>538</v>
      </c>
      <c r="H58" s="61">
        <v>576</v>
      </c>
      <c r="I58" s="61"/>
      <c r="J58" s="80">
        <f>H58+I58</f>
        <v>576</v>
      </c>
      <c r="K58" s="80">
        <f>H58-E58</f>
        <v>38</v>
      </c>
      <c r="L58" s="80">
        <f>I58-F58</f>
        <v>0</v>
      </c>
      <c r="M58" s="80">
        <f>K58+L58</f>
        <v>38</v>
      </c>
    </row>
    <row r="59" spans="1:13" s="27" customFormat="1" ht="43.5" customHeight="1">
      <c r="A59" s="34"/>
      <c r="B59" s="64" t="s">
        <v>347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4" customFormat="1" ht="16.5" customHeight="1">
      <c r="A60" s="58">
        <v>1</v>
      </c>
      <c r="B60" s="59" t="s">
        <v>198</v>
      </c>
      <c r="C60" s="41"/>
      <c r="D60" s="41"/>
      <c r="E60" s="38"/>
      <c r="F60" s="38"/>
      <c r="G60" s="38"/>
      <c r="H60" s="38"/>
      <c r="I60" s="38"/>
      <c r="J60" s="38"/>
      <c r="K60" s="38"/>
      <c r="L60" s="38"/>
      <c r="M60" s="38"/>
    </row>
    <row r="61" spans="1:13" s="14" customFormat="1" ht="29.25" customHeight="1">
      <c r="A61" s="58"/>
      <c r="B61" s="60" t="s">
        <v>348</v>
      </c>
      <c r="C61" s="38" t="s">
        <v>220</v>
      </c>
      <c r="D61" s="54" t="s">
        <v>211</v>
      </c>
      <c r="E61" s="61"/>
      <c r="F61" s="61">
        <f>SUM(F62:F64)</f>
        <v>4089501</v>
      </c>
      <c r="G61" s="80">
        <f aca="true" t="shared" si="14" ref="G61:G66">E61+F61</f>
        <v>4089501</v>
      </c>
      <c r="H61" s="61"/>
      <c r="I61" s="61">
        <f>SUM(I62:I64)</f>
        <v>4068039</v>
      </c>
      <c r="J61" s="80">
        <f aca="true" t="shared" si="15" ref="J61:J66">H61+I61</f>
        <v>4068039</v>
      </c>
      <c r="K61" s="80">
        <f aca="true" t="shared" si="16" ref="K61:L64">H61-E61</f>
        <v>0</v>
      </c>
      <c r="L61" s="80">
        <f t="shared" si="16"/>
        <v>-21462</v>
      </c>
      <c r="M61" s="80">
        <f aca="true" t="shared" si="17" ref="M61:M66">K61+L61</f>
        <v>-21462</v>
      </c>
    </row>
    <row r="62" spans="1:13" s="14" customFormat="1" ht="30" customHeight="1">
      <c r="A62" s="58"/>
      <c r="B62" s="60" t="s">
        <v>366</v>
      </c>
      <c r="C62" s="38" t="s">
        <v>220</v>
      </c>
      <c r="D62" s="54" t="s">
        <v>211</v>
      </c>
      <c r="E62" s="61"/>
      <c r="F62" s="61">
        <v>2007395</v>
      </c>
      <c r="G62" s="80">
        <f t="shared" si="14"/>
        <v>2007395</v>
      </c>
      <c r="H62" s="61"/>
      <c r="I62" s="61">
        <v>2007395</v>
      </c>
      <c r="J62" s="80">
        <f t="shared" si="15"/>
        <v>2007395</v>
      </c>
      <c r="K62" s="80">
        <f t="shared" si="16"/>
        <v>0</v>
      </c>
      <c r="L62" s="80">
        <f t="shared" si="16"/>
        <v>0</v>
      </c>
      <c r="M62" s="80">
        <f t="shared" si="17"/>
        <v>0</v>
      </c>
    </row>
    <row r="63" spans="1:13" s="14" customFormat="1" ht="31.5" customHeight="1">
      <c r="A63" s="58"/>
      <c r="B63" s="60" t="s">
        <v>87</v>
      </c>
      <c r="C63" s="38" t="s">
        <v>220</v>
      </c>
      <c r="D63" s="54" t="s">
        <v>211</v>
      </c>
      <c r="E63" s="61"/>
      <c r="F63" s="61">
        <v>1877070</v>
      </c>
      <c r="G63" s="80">
        <f t="shared" si="14"/>
        <v>1877070</v>
      </c>
      <c r="H63" s="61"/>
      <c r="I63" s="61">
        <v>1877061</v>
      </c>
      <c r="J63" s="80">
        <f t="shared" si="15"/>
        <v>1877061</v>
      </c>
      <c r="K63" s="80">
        <f t="shared" si="16"/>
        <v>0</v>
      </c>
      <c r="L63" s="80">
        <f t="shared" si="16"/>
        <v>-9</v>
      </c>
      <c r="M63" s="80">
        <f t="shared" si="17"/>
        <v>-9</v>
      </c>
    </row>
    <row r="64" spans="1:13" s="14" customFormat="1" ht="33" customHeight="1">
      <c r="A64" s="58"/>
      <c r="B64" s="60" t="s">
        <v>88</v>
      </c>
      <c r="C64" s="38" t="s">
        <v>220</v>
      </c>
      <c r="D64" s="54" t="s">
        <v>211</v>
      </c>
      <c r="E64" s="61"/>
      <c r="F64" s="61">
        <v>205036</v>
      </c>
      <c r="G64" s="80">
        <f t="shared" si="14"/>
        <v>205036</v>
      </c>
      <c r="H64" s="61"/>
      <c r="I64" s="61">
        <v>183583</v>
      </c>
      <c r="J64" s="80">
        <f t="shared" si="15"/>
        <v>183583</v>
      </c>
      <c r="K64" s="80">
        <f t="shared" si="16"/>
        <v>0</v>
      </c>
      <c r="L64" s="80">
        <f t="shared" si="16"/>
        <v>-21453</v>
      </c>
      <c r="M64" s="80">
        <f t="shared" si="17"/>
        <v>-21453</v>
      </c>
    </row>
    <row r="65" spans="1:13" s="14" customFormat="1" ht="33" customHeight="1">
      <c r="A65" s="58"/>
      <c r="B65" s="60" t="s">
        <v>89</v>
      </c>
      <c r="C65" s="38" t="s">
        <v>135</v>
      </c>
      <c r="D65" s="54" t="s">
        <v>370</v>
      </c>
      <c r="E65" s="61"/>
      <c r="F65" s="61">
        <v>3</v>
      </c>
      <c r="G65" s="80">
        <f t="shared" si="14"/>
        <v>3</v>
      </c>
      <c r="H65" s="61"/>
      <c r="I65" s="61">
        <v>3</v>
      </c>
      <c r="J65" s="80">
        <f t="shared" si="15"/>
        <v>3</v>
      </c>
      <c r="K65" s="80">
        <f>H65-E65</f>
        <v>0</v>
      </c>
      <c r="L65" s="80">
        <f>I65-F65</f>
        <v>0</v>
      </c>
      <c r="M65" s="80">
        <f t="shared" si="17"/>
        <v>0</v>
      </c>
    </row>
    <row r="66" spans="1:13" s="14" customFormat="1" ht="111" customHeight="1">
      <c r="A66" s="58"/>
      <c r="B66" s="60" t="s">
        <v>90</v>
      </c>
      <c r="C66" s="38" t="s">
        <v>135</v>
      </c>
      <c r="D66" s="54" t="s">
        <v>91</v>
      </c>
      <c r="E66" s="61"/>
      <c r="F66" s="61">
        <v>1</v>
      </c>
      <c r="G66" s="80">
        <f t="shared" si="14"/>
        <v>1</v>
      </c>
      <c r="H66" s="61"/>
      <c r="I66" s="61">
        <v>1</v>
      </c>
      <c r="J66" s="80">
        <f t="shared" si="15"/>
        <v>1</v>
      </c>
      <c r="K66" s="80">
        <f>H66-E66</f>
        <v>0</v>
      </c>
      <c r="L66" s="80">
        <f>I66-F66</f>
        <v>0</v>
      </c>
      <c r="M66" s="80">
        <f t="shared" si="17"/>
        <v>0</v>
      </c>
    </row>
    <row r="67" spans="1:13" s="14" customFormat="1" ht="15.75" customHeight="1">
      <c r="A67" s="58">
        <v>2</v>
      </c>
      <c r="B67" s="59" t="s">
        <v>199</v>
      </c>
      <c r="C67" s="38"/>
      <c r="D67" s="41"/>
      <c r="E67" s="38"/>
      <c r="F67" s="38"/>
      <c r="G67" s="58"/>
      <c r="H67" s="38"/>
      <c r="I67" s="38"/>
      <c r="J67" s="58"/>
      <c r="K67" s="38"/>
      <c r="L67" s="38"/>
      <c r="M67" s="58"/>
    </row>
    <row r="68" spans="1:13" s="14" customFormat="1" ht="33" customHeight="1">
      <c r="A68" s="58"/>
      <c r="B68" s="60" t="s">
        <v>92</v>
      </c>
      <c r="C68" s="38" t="s">
        <v>135</v>
      </c>
      <c r="D68" s="54" t="s">
        <v>370</v>
      </c>
      <c r="E68" s="61"/>
      <c r="F68" s="61">
        <v>3</v>
      </c>
      <c r="G68" s="80">
        <f>E68+F68</f>
        <v>3</v>
      </c>
      <c r="H68" s="80"/>
      <c r="I68" s="61">
        <v>3</v>
      </c>
      <c r="J68" s="80">
        <f>H68+I68</f>
        <v>3</v>
      </c>
      <c r="K68" s="80">
        <f aca="true" t="shared" si="18" ref="K68:L70">H68-E68</f>
        <v>0</v>
      </c>
      <c r="L68" s="80">
        <f t="shared" si="18"/>
        <v>0</v>
      </c>
      <c r="M68" s="80">
        <f>K68+L68</f>
        <v>0</v>
      </c>
    </row>
    <row r="69" spans="1:13" s="14" customFormat="1" ht="31.5" customHeight="1">
      <c r="A69" s="58"/>
      <c r="B69" s="60" t="s">
        <v>93</v>
      </c>
      <c r="C69" s="38" t="s">
        <v>95</v>
      </c>
      <c r="D69" s="54" t="s">
        <v>481</v>
      </c>
      <c r="E69" s="61"/>
      <c r="F69" s="61">
        <v>3.803</v>
      </c>
      <c r="G69" s="83">
        <f>E69+F69</f>
        <v>3.803</v>
      </c>
      <c r="H69" s="61"/>
      <c r="I69" s="61">
        <v>3.803</v>
      </c>
      <c r="J69" s="83">
        <f>H69+I69</f>
        <v>3.803</v>
      </c>
      <c r="K69" s="80">
        <f t="shared" si="18"/>
        <v>0</v>
      </c>
      <c r="L69" s="80">
        <f t="shared" si="18"/>
        <v>0</v>
      </c>
      <c r="M69" s="80">
        <f>K69+L69</f>
        <v>0</v>
      </c>
    </row>
    <row r="70" spans="1:13" s="14" customFormat="1" ht="108.75" customHeight="1">
      <c r="A70" s="58"/>
      <c r="B70" s="81" t="s">
        <v>94</v>
      </c>
      <c r="C70" s="38" t="s">
        <v>135</v>
      </c>
      <c r="D70" s="54" t="s">
        <v>91</v>
      </c>
      <c r="E70" s="61"/>
      <c r="F70" s="61">
        <v>1</v>
      </c>
      <c r="G70" s="80">
        <f>E70+F70</f>
        <v>1</v>
      </c>
      <c r="H70" s="61"/>
      <c r="I70" s="61">
        <v>1</v>
      </c>
      <c r="J70" s="80">
        <f>H70+I70</f>
        <v>1</v>
      </c>
      <c r="K70" s="80">
        <f t="shared" si="18"/>
        <v>0</v>
      </c>
      <c r="L70" s="80">
        <f t="shared" si="18"/>
        <v>0</v>
      </c>
      <c r="M70" s="80">
        <f>K70+L70</f>
        <v>0</v>
      </c>
    </row>
    <row r="71" spans="1:13" s="14" customFormat="1" ht="15" customHeight="1">
      <c r="A71" s="58">
        <v>3</v>
      </c>
      <c r="B71" s="59" t="s">
        <v>200</v>
      </c>
      <c r="C71" s="41"/>
      <c r="D71" s="41"/>
      <c r="E71" s="38"/>
      <c r="F71" s="38"/>
      <c r="G71" s="58"/>
      <c r="H71" s="38"/>
      <c r="I71" s="38"/>
      <c r="J71" s="58"/>
      <c r="K71" s="38"/>
      <c r="L71" s="38"/>
      <c r="M71" s="58"/>
    </row>
    <row r="72" spans="1:13" s="14" customFormat="1" ht="30.75" customHeight="1">
      <c r="A72" s="58"/>
      <c r="B72" s="60" t="s">
        <v>96</v>
      </c>
      <c r="C72" s="38" t="s">
        <v>220</v>
      </c>
      <c r="D72" s="54" t="s">
        <v>208</v>
      </c>
      <c r="E72" s="61"/>
      <c r="F72" s="61">
        <v>625690</v>
      </c>
      <c r="G72" s="84">
        <f>E72+F72</f>
        <v>625690</v>
      </c>
      <c r="H72" s="61"/>
      <c r="I72" s="61">
        <v>625687</v>
      </c>
      <c r="J72" s="84">
        <f>H72+I72</f>
        <v>625687</v>
      </c>
      <c r="K72" s="80">
        <f aca="true" t="shared" si="19" ref="K72:L74">H72-E72</f>
        <v>0</v>
      </c>
      <c r="L72" s="80">
        <f t="shared" si="19"/>
        <v>-3</v>
      </c>
      <c r="M72" s="80">
        <f>K72+L72</f>
        <v>-3</v>
      </c>
    </row>
    <row r="73" spans="1:13" s="14" customFormat="1" ht="31.5" customHeight="1">
      <c r="A73" s="58"/>
      <c r="B73" s="60" t="s">
        <v>97</v>
      </c>
      <c r="C73" s="38" t="s">
        <v>220</v>
      </c>
      <c r="D73" s="54" t="s">
        <v>208</v>
      </c>
      <c r="E73" s="61"/>
      <c r="F73" s="61">
        <v>528</v>
      </c>
      <c r="G73" s="80">
        <f>E73+F73</f>
        <v>528</v>
      </c>
      <c r="H73" s="61"/>
      <c r="I73" s="61">
        <v>528</v>
      </c>
      <c r="J73" s="80">
        <f>H73+I73</f>
        <v>528</v>
      </c>
      <c r="K73" s="80">
        <f t="shared" si="19"/>
        <v>0</v>
      </c>
      <c r="L73" s="80">
        <f t="shared" si="19"/>
        <v>0</v>
      </c>
      <c r="M73" s="80">
        <f>K73+L73</f>
        <v>0</v>
      </c>
    </row>
    <row r="74" spans="1:13" s="14" customFormat="1" ht="31.5" customHeight="1">
      <c r="A74" s="58"/>
      <c r="B74" s="60" t="s">
        <v>98</v>
      </c>
      <c r="C74" s="38" t="s">
        <v>220</v>
      </c>
      <c r="D74" s="54" t="s">
        <v>208</v>
      </c>
      <c r="E74" s="61"/>
      <c r="F74" s="61">
        <v>205036</v>
      </c>
      <c r="G74" s="80">
        <f>E74+F74</f>
        <v>205036</v>
      </c>
      <c r="H74" s="61"/>
      <c r="I74" s="61">
        <v>183583</v>
      </c>
      <c r="J74" s="80">
        <f>H74+I74</f>
        <v>183583</v>
      </c>
      <c r="K74" s="80">
        <f t="shared" si="19"/>
        <v>0</v>
      </c>
      <c r="L74" s="80">
        <f t="shared" si="19"/>
        <v>-21453</v>
      </c>
      <c r="M74" s="80">
        <f>K74+L74</f>
        <v>-21453</v>
      </c>
    </row>
    <row r="75" spans="1:13" s="14" customFormat="1" ht="14.25" customHeight="1">
      <c r="A75" s="58">
        <v>4</v>
      </c>
      <c r="B75" s="59" t="s">
        <v>205</v>
      </c>
      <c r="C75" s="41"/>
      <c r="D75" s="41"/>
      <c r="E75" s="38"/>
      <c r="F75" s="38"/>
      <c r="G75" s="58"/>
      <c r="H75" s="38"/>
      <c r="I75" s="38"/>
      <c r="J75" s="58"/>
      <c r="K75" s="38"/>
      <c r="L75" s="38"/>
      <c r="M75" s="58"/>
    </row>
    <row r="76" spans="1:13" s="14" customFormat="1" ht="59.25" customHeight="1">
      <c r="A76" s="58"/>
      <c r="B76" s="62" t="s">
        <v>99</v>
      </c>
      <c r="C76" s="38" t="s">
        <v>141</v>
      </c>
      <c r="D76" s="54" t="s">
        <v>208</v>
      </c>
      <c r="E76" s="61"/>
      <c r="F76" s="61">
        <v>100</v>
      </c>
      <c r="G76" s="80">
        <f>E76+F76</f>
        <v>100</v>
      </c>
      <c r="H76" s="61"/>
      <c r="I76" s="61">
        <v>100</v>
      </c>
      <c r="J76" s="80">
        <f>H76+I76</f>
        <v>100</v>
      </c>
      <c r="K76" s="80">
        <f aca="true" t="shared" si="20" ref="K76:L78">H76-E76</f>
        <v>0</v>
      </c>
      <c r="L76" s="80">
        <f t="shared" si="20"/>
        <v>0</v>
      </c>
      <c r="M76" s="80">
        <f>K76+L76</f>
        <v>0</v>
      </c>
    </row>
    <row r="77" spans="1:13" s="14" customFormat="1" ht="43.5" customHeight="1">
      <c r="A77" s="41"/>
      <c r="B77" s="62" t="s">
        <v>100</v>
      </c>
      <c r="C77" s="38" t="s">
        <v>141</v>
      </c>
      <c r="D77" s="54" t="s">
        <v>208</v>
      </c>
      <c r="E77" s="61"/>
      <c r="F77" s="61">
        <v>89</v>
      </c>
      <c r="G77" s="80">
        <f>E77+F77</f>
        <v>89</v>
      </c>
      <c r="H77" s="61"/>
      <c r="I77" s="61">
        <v>89</v>
      </c>
      <c r="J77" s="80">
        <f>H77+I77</f>
        <v>89</v>
      </c>
      <c r="K77" s="80">
        <f t="shared" si="20"/>
        <v>0</v>
      </c>
      <c r="L77" s="80">
        <f t="shared" si="20"/>
        <v>0</v>
      </c>
      <c r="M77" s="80">
        <f>K77+L77</f>
        <v>0</v>
      </c>
    </row>
    <row r="78" spans="1:13" s="14" customFormat="1" ht="61.5" customHeight="1">
      <c r="A78" s="41"/>
      <c r="B78" s="62" t="s">
        <v>101</v>
      </c>
      <c r="C78" s="38" t="s">
        <v>141</v>
      </c>
      <c r="D78" s="54" t="s">
        <v>208</v>
      </c>
      <c r="E78" s="61"/>
      <c r="F78" s="61">
        <v>100</v>
      </c>
      <c r="G78" s="80">
        <f>E78+F78</f>
        <v>100</v>
      </c>
      <c r="H78" s="61"/>
      <c r="I78" s="61">
        <v>100</v>
      </c>
      <c r="J78" s="80">
        <f>H78+I78</f>
        <v>100</v>
      </c>
      <c r="K78" s="80">
        <f t="shared" si="20"/>
        <v>0</v>
      </c>
      <c r="L78" s="80">
        <f t="shared" si="20"/>
        <v>0</v>
      </c>
      <c r="M78" s="80">
        <f>K78+L78</f>
        <v>0</v>
      </c>
    </row>
    <row r="79" spans="1:13" ht="24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23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2" s="36" customFormat="1" ht="24" customHeight="1">
      <c r="A81" s="20" t="s">
        <v>418</v>
      </c>
      <c r="B81" s="20"/>
      <c r="C81" s="20"/>
      <c r="F81" s="20"/>
      <c r="G81" s="37"/>
      <c r="H81" s="37"/>
      <c r="K81" s="132" t="s">
        <v>419</v>
      </c>
      <c r="L81" s="132"/>
    </row>
    <row r="82" spans="1:12" ht="14.25" customHeight="1">
      <c r="A82" s="8"/>
      <c r="B82" s="5"/>
      <c r="G82" s="134" t="s">
        <v>109</v>
      </c>
      <c r="H82" s="134"/>
      <c r="I82" s="17"/>
      <c r="K82" s="133" t="s">
        <v>110</v>
      </c>
      <c r="L82" s="133"/>
    </row>
  </sheetData>
  <sheetProtection/>
  <mergeCells count="21">
    <mergeCell ref="A9:M9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D16:D17"/>
    <mergeCell ref="A10:M10"/>
    <mergeCell ref="K81:L81"/>
    <mergeCell ref="G82:H82"/>
    <mergeCell ref="K82:L82"/>
    <mergeCell ref="A11:M11"/>
    <mergeCell ref="C13:M13"/>
    <mergeCell ref="C14:M14"/>
    <mergeCell ref="A16:A17"/>
    <mergeCell ref="B16:B17"/>
  </mergeCells>
  <printOptions/>
  <pageMargins left="0.3937007874015748" right="0.3937007874015748" top="0.7874015748031497" bottom="0.3937007874015748" header="0.5118110236220472" footer="0.5118110236220472"/>
  <pageSetup fitToHeight="35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6">
      <selection activeCell="C24" sqref="C24"/>
    </sheetView>
  </sheetViews>
  <sheetFormatPr defaultColWidth="9.00390625" defaultRowHeight="12.75"/>
  <cols>
    <col min="2" max="2" width="40.375" style="0" customWidth="1"/>
    <col min="4" max="4" width="17.125" style="0" customWidth="1"/>
    <col min="5" max="5" width="11.625" style="0" customWidth="1"/>
    <col min="6" max="6" width="12.00390625" style="0" customWidth="1"/>
    <col min="8" max="8" width="12.625" style="0" customWidth="1"/>
    <col min="9" max="9" width="12.75390625" style="0" customWidth="1"/>
    <col min="11" max="11" width="12.125" style="0" customWidth="1"/>
    <col min="12" max="12" width="11.6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9.5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2.75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8.75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>
      <c r="A13" s="32"/>
      <c r="B13" s="33" t="s">
        <v>412</v>
      </c>
      <c r="C13" s="155" t="s">
        <v>184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ht="31.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6.7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ht="30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ht="71.25" customHeight="1">
      <c r="A19" s="34"/>
      <c r="B19" s="64" t="s">
        <v>413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">
      <c r="A20" s="58">
        <v>1</v>
      </c>
      <c r="B20" s="59" t="s">
        <v>198</v>
      </c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32.25" customHeight="1">
      <c r="A21" s="58"/>
      <c r="B21" s="60" t="s">
        <v>195</v>
      </c>
      <c r="C21" s="38" t="s">
        <v>220</v>
      </c>
      <c r="D21" s="54" t="s">
        <v>211</v>
      </c>
      <c r="E21" s="61">
        <v>140303</v>
      </c>
      <c r="F21" s="61"/>
      <c r="G21" s="61">
        <f>E21+F21</f>
        <v>140303</v>
      </c>
      <c r="H21" s="61">
        <v>139563</v>
      </c>
      <c r="I21" s="61"/>
      <c r="J21" s="61">
        <f>H21+I21</f>
        <v>139563</v>
      </c>
      <c r="K21" s="61">
        <f>H21-E21</f>
        <v>-740</v>
      </c>
      <c r="L21" s="61">
        <f>I21-F21</f>
        <v>0</v>
      </c>
      <c r="M21" s="61">
        <f>K21+L21</f>
        <v>-740</v>
      </c>
    </row>
    <row r="22" spans="1:13" ht="63.75" customHeight="1">
      <c r="A22" s="58"/>
      <c r="B22" s="60" t="s">
        <v>414</v>
      </c>
      <c r="C22" s="38" t="s">
        <v>135</v>
      </c>
      <c r="D22" s="54" t="s">
        <v>401</v>
      </c>
      <c r="E22" s="63">
        <v>47</v>
      </c>
      <c r="F22" s="61"/>
      <c r="G22" s="61">
        <f>E22+F22</f>
        <v>47</v>
      </c>
      <c r="H22" s="61">
        <v>60</v>
      </c>
      <c r="I22" s="61"/>
      <c r="J22" s="61">
        <f>H22+I22</f>
        <v>60</v>
      </c>
      <c r="K22" s="61">
        <f>H22-E22</f>
        <v>13</v>
      </c>
      <c r="L22" s="61">
        <f>F22-I22</f>
        <v>0</v>
      </c>
      <c r="M22" s="61">
        <f>K22+L22</f>
        <v>13</v>
      </c>
    </row>
    <row r="23" spans="1:13" ht="15">
      <c r="A23" s="58">
        <v>2</v>
      </c>
      <c r="B23" s="59" t="s">
        <v>199</v>
      </c>
      <c r="C23" s="38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ht="81.75" customHeight="1">
      <c r="A24" s="58"/>
      <c r="B24" s="60" t="s">
        <v>415</v>
      </c>
      <c r="C24" s="38" t="s">
        <v>135</v>
      </c>
      <c r="D24" s="54" t="s">
        <v>401</v>
      </c>
      <c r="E24" s="61">
        <v>47</v>
      </c>
      <c r="F24" s="61"/>
      <c r="G24" s="61">
        <f>E24+F24</f>
        <v>47</v>
      </c>
      <c r="H24" s="61">
        <v>60</v>
      </c>
      <c r="I24" s="61"/>
      <c r="J24" s="61">
        <f>H24+I24</f>
        <v>60</v>
      </c>
      <c r="K24" s="61">
        <f>H24-E24</f>
        <v>13</v>
      </c>
      <c r="L24" s="61">
        <f>I24-F24</f>
        <v>0</v>
      </c>
      <c r="M24" s="61">
        <f>K24+L24</f>
        <v>13</v>
      </c>
    </row>
    <row r="25" spans="1:13" ht="15">
      <c r="A25" s="58">
        <v>3</v>
      </c>
      <c r="B25" s="59" t="s">
        <v>200</v>
      </c>
      <c r="C25" s="41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ht="25.5" customHeight="1">
      <c r="A26" s="58"/>
      <c r="B26" s="60" t="s">
        <v>416</v>
      </c>
      <c r="C26" s="38" t="s">
        <v>220</v>
      </c>
      <c r="D26" s="41" t="s">
        <v>208</v>
      </c>
      <c r="E26" s="61">
        <v>3000</v>
      </c>
      <c r="F26" s="61"/>
      <c r="G26" s="80">
        <f>E26+F26</f>
        <v>3000</v>
      </c>
      <c r="H26" s="71">
        <v>2326</v>
      </c>
      <c r="I26" s="61"/>
      <c r="J26" s="80">
        <f>H26+I26</f>
        <v>2326</v>
      </c>
      <c r="K26" s="61">
        <f>H26-E26</f>
        <v>-674</v>
      </c>
      <c r="L26" s="80">
        <f>I26-F26</f>
        <v>0</v>
      </c>
      <c r="M26" s="80">
        <f>K26+L26</f>
        <v>-674</v>
      </c>
    </row>
    <row r="27" spans="1:13" ht="15">
      <c r="A27" s="58">
        <v>4</v>
      </c>
      <c r="B27" s="59" t="s">
        <v>205</v>
      </c>
      <c r="C27" s="38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ht="34.5" customHeight="1">
      <c r="A28" s="58"/>
      <c r="B28" s="62" t="s">
        <v>417</v>
      </c>
      <c r="C28" s="38" t="s">
        <v>141</v>
      </c>
      <c r="D28" s="41" t="s">
        <v>208</v>
      </c>
      <c r="E28" s="63">
        <v>100</v>
      </c>
      <c r="F28" s="61"/>
      <c r="G28" s="61">
        <f>E28+F28</f>
        <v>100</v>
      </c>
      <c r="H28" s="61">
        <v>100</v>
      </c>
      <c r="I28" s="61"/>
      <c r="J28" s="61">
        <f>H28+I28</f>
        <v>100</v>
      </c>
      <c r="K28" s="61">
        <f>H28-E28</f>
        <v>0</v>
      </c>
      <c r="L28" s="80">
        <f>I28-F28</f>
        <v>0</v>
      </c>
      <c r="M28" s="61">
        <f>K28+L28</f>
        <v>0</v>
      </c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2" s="36" customFormat="1" ht="24" customHeight="1">
      <c r="A32" s="20" t="s">
        <v>418</v>
      </c>
      <c r="B32" s="20"/>
      <c r="C32" s="20"/>
      <c r="F32" s="20"/>
      <c r="G32" s="37"/>
      <c r="H32" s="37"/>
      <c r="K32" s="132" t="s">
        <v>419</v>
      </c>
      <c r="L32" s="132"/>
    </row>
    <row r="33" spans="1:12" ht="12.75">
      <c r="A33" s="8"/>
      <c r="B33" s="5"/>
      <c r="G33" s="134" t="s">
        <v>109</v>
      </c>
      <c r="H33" s="134"/>
      <c r="I33" s="17"/>
      <c r="K33" s="133" t="s">
        <v>110</v>
      </c>
      <c r="L33" s="133"/>
    </row>
  </sheetData>
  <sheetProtection/>
  <mergeCells count="21">
    <mergeCell ref="A9:M9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D16:D17"/>
    <mergeCell ref="A10:M10"/>
    <mergeCell ref="K32:L32"/>
    <mergeCell ref="G33:H33"/>
    <mergeCell ref="K33:L33"/>
    <mergeCell ref="A11:M11"/>
    <mergeCell ref="C13:M13"/>
    <mergeCell ref="C14:M14"/>
    <mergeCell ref="A16:A17"/>
    <mergeCell ref="B16:B17"/>
  </mergeCells>
  <printOptions/>
  <pageMargins left="0.3937007874015748" right="0.3937007874015748" top="0.7874015748031497" bottom="0.3937007874015748" header="0.5118110236220472" footer="0.5118110236220472"/>
  <pageSetup fitToHeight="1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25">
      <selection activeCell="D28" sqref="D28"/>
    </sheetView>
  </sheetViews>
  <sheetFormatPr defaultColWidth="9.00390625" defaultRowHeight="12.75"/>
  <cols>
    <col min="2" max="2" width="25.625" style="0" customWidth="1"/>
    <col min="4" max="4" width="16.25390625" style="0" customWidth="1"/>
    <col min="5" max="5" width="11.00390625" style="0" customWidth="1"/>
    <col min="6" max="6" width="11.375" style="0" customWidth="1"/>
    <col min="7" max="7" width="12.125" style="0" customWidth="1"/>
    <col min="8" max="8" width="10.75390625" style="0" customWidth="1"/>
    <col min="9" max="9" width="12.25390625" style="0" customWidth="1"/>
    <col min="10" max="10" width="11.75390625" style="0" customWidth="1"/>
    <col min="11" max="11" width="13.00390625" style="0" customWidth="1"/>
    <col min="12" max="12" width="11.253906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9.5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2.75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8.75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>
      <c r="A13" s="32"/>
      <c r="B13" s="33" t="s">
        <v>388</v>
      </c>
      <c r="C13" s="155" t="s">
        <v>407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ht="30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4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ht="30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ht="60" customHeight="1">
      <c r="A19" s="34"/>
      <c r="B19" s="64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">
      <c r="A20" s="58">
        <v>1</v>
      </c>
      <c r="B20" s="59" t="s">
        <v>198</v>
      </c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8"/>
      <c r="B21" s="112" t="s">
        <v>348</v>
      </c>
      <c r="C21" s="41"/>
      <c r="D21" s="41"/>
      <c r="E21" s="38"/>
      <c r="F21" s="38">
        <v>3612420</v>
      </c>
      <c r="G21" s="38">
        <f>F21</f>
        <v>3612420</v>
      </c>
      <c r="H21" s="38"/>
      <c r="I21" s="38">
        <v>3612420</v>
      </c>
      <c r="J21" s="38">
        <f>I21</f>
        <v>3612420</v>
      </c>
      <c r="K21" s="38">
        <v>0</v>
      </c>
      <c r="L21" s="38">
        <f>I21-F21</f>
        <v>0</v>
      </c>
      <c r="M21" s="38">
        <f>L21+K21</f>
        <v>0</v>
      </c>
    </row>
    <row r="22" spans="1:13" ht="45" customHeight="1">
      <c r="A22" s="58"/>
      <c r="B22" s="60" t="s">
        <v>16</v>
      </c>
      <c r="C22" s="38" t="s">
        <v>220</v>
      </c>
      <c r="D22" s="54" t="s">
        <v>211</v>
      </c>
      <c r="E22" s="61"/>
      <c r="F22" s="61">
        <v>2661657</v>
      </c>
      <c r="G22" s="61">
        <f>E22+F22</f>
        <v>2661657</v>
      </c>
      <c r="H22" s="61"/>
      <c r="I22" s="61">
        <v>2661657</v>
      </c>
      <c r="J22" s="61">
        <f>H22+I22</f>
        <v>2661657</v>
      </c>
      <c r="K22" s="61">
        <f>H22-E22</f>
        <v>0</v>
      </c>
      <c r="L22" s="61">
        <f>I22-F22</f>
        <v>0</v>
      </c>
      <c r="M22" s="61">
        <f>K22+L22</f>
        <v>0</v>
      </c>
    </row>
    <row r="23" spans="1:13" ht="48" customHeight="1">
      <c r="A23" s="58"/>
      <c r="B23" s="60" t="s">
        <v>17</v>
      </c>
      <c r="C23" s="38" t="s">
        <v>220</v>
      </c>
      <c r="D23" s="54" t="s">
        <v>211</v>
      </c>
      <c r="E23" s="61"/>
      <c r="F23" s="61">
        <v>950763</v>
      </c>
      <c r="G23" s="61">
        <f>E23+F23</f>
        <v>950763</v>
      </c>
      <c r="H23" s="98"/>
      <c r="I23" s="61">
        <v>950763</v>
      </c>
      <c r="J23" s="61">
        <f>H23+I23</f>
        <v>950763</v>
      </c>
      <c r="K23" s="61">
        <f>H23-E23</f>
        <v>0</v>
      </c>
      <c r="L23" s="61">
        <f>F23-I23</f>
        <v>0</v>
      </c>
      <c r="M23" s="61">
        <f>K23+L23</f>
        <v>0</v>
      </c>
    </row>
    <row r="24" spans="1:13" ht="48" customHeight="1">
      <c r="A24" s="58"/>
      <c r="B24" s="60" t="s">
        <v>408</v>
      </c>
      <c r="C24" s="38" t="s">
        <v>323</v>
      </c>
      <c r="D24" s="54" t="s">
        <v>411</v>
      </c>
      <c r="E24" s="61"/>
      <c r="F24" s="74">
        <v>-14111</v>
      </c>
      <c r="G24" s="61">
        <f>E24+F24</f>
        <v>-14111</v>
      </c>
      <c r="H24" s="98"/>
      <c r="I24" s="61">
        <v>-14111</v>
      </c>
      <c r="J24" s="61">
        <f>H24+I24</f>
        <v>-14111</v>
      </c>
      <c r="K24" s="61">
        <f>H24-E24</f>
        <v>0</v>
      </c>
      <c r="L24" s="61">
        <f>F24-I24</f>
        <v>0</v>
      </c>
      <c r="M24" s="61">
        <f>K24+L24</f>
        <v>0</v>
      </c>
    </row>
    <row r="25" spans="1:13" ht="48" customHeight="1">
      <c r="A25" s="58"/>
      <c r="B25" s="60" t="s">
        <v>408</v>
      </c>
      <c r="C25" s="38" t="s">
        <v>323</v>
      </c>
      <c r="D25" s="54" t="s">
        <v>18</v>
      </c>
      <c r="E25" s="61"/>
      <c r="F25" s="74">
        <v>-45412</v>
      </c>
      <c r="G25" s="61">
        <f>E25+F25</f>
        <v>-45412</v>
      </c>
      <c r="H25" s="98"/>
      <c r="I25" s="61">
        <v>-45412</v>
      </c>
      <c r="J25" s="61">
        <f>H25+I25</f>
        <v>-45412</v>
      </c>
      <c r="K25" s="61">
        <f>H25-E25</f>
        <v>0</v>
      </c>
      <c r="L25" s="61">
        <f>F25-I25</f>
        <v>0</v>
      </c>
      <c r="M25" s="61">
        <f>K25+L25</f>
        <v>0</v>
      </c>
    </row>
    <row r="26" spans="1:13" ht="15">
      <c r="A26" s="58">
        <v>2</v>
      </c>
      <c r="B26" s="59" t="s">
        <v>199</v>
      </c>
      <c r="C26" s="38"/>
      <c r="D26" s="41"/>
      <c r="E26" s="38"/>
      <c r="F26" s="38"/>
      <c r="G26" s="58"/>
      <c r="H26" s="38"/>
      <c r="I26" s="38"/>
      <c r="J26" s="58"/>
      <c r="K26" s="38"/>
      <c r="L26" s="38"/>
      <c r="M26" s="58"/>
    </row>
    <row r="27" spans="1:13" ht="79.5" customHeight="1">
      <c r="A27" s="58"/>
      <c r="B27" s="60" t="s">
        <v>409</v>
      </c>
      <c r="C27" s="38" t="s">
        <v>135</v>
      </c>
      <c r="D27" s="54" t="s">
        <v>480</v>
      </c>
      <c r="E27" s="61"/>
      <c r="F27" s="61">
        <v>2</v>
      </c>
      <c r="G27" s="61">
        <f>E27+F27</f>
        <v>2</v>
      </c>
      <c r="H27" s="61"/>
      <c r="I27" s="61">
        <v>2</v>
      </c>
      <c r="J27" s="61">
        <f>H27+I27</f>
        <v>2</v>
      </c>
      <c r="K27" s="61">
        <f>H27-E27</f>
        <v>0</v>
      </c>
      <c r="L27" s="61">
        <f>I27-F27</f>
        <v>0</v>
      </c>
      <c r="M27" s="61">
        <f>K27+L27</f>
        <v>0</v>
      </c>
    </row>
    <row r="28" spans="1:13" ht="15">
      <c r="A28" s="58">
        <v>3</v>
      </c>
      <c r="B28" s="59" t="s">
        <v>200</v>
      </c>
      <c r="C28" s="41"/>
      <c r="D28" s="41"/>
      <c r="E28" s="38"/>
      <c r="F28" s="38"/>
      <c r="G28" s="58"/>
      <c r="H28" s="38"/>
      <c r="I28" s="38"/>
      <c r="J28" s="58"/>
      <c r="K28" s="38"/>
      <c r="L28" s="38"/>
      <c r="M28" s="58"/>
    </row>
    <row r="29" spans="1:13" ht="45">
      <c r="A29" s="58"/>
      <c r="B29" s="60" t="s">
        <v>410</v>
      </c>
      <c r="C29" s="38" t="s">
        <v>220</v>
      </c>
      <c r="D29" s="41" t="s">
        <v>208</v>
      </c>
      <c r="E29" s="71"/>
      <c r="F29" s="61">
        <v>1806210</v>
      </c>
      <c r="G29" s="80">
        <f>E29+F29</f>
        <v>1806210</v>
      </c>
      <c r="H29" s="71"/>
      <c r="I29" s="61">
        <v>1806210</v>
      </c>
      <c r="J29" s="80">
        <f>H29+I29</f>
        <v>1806210</v>
      </c>
      <c r="K29" s="61">
        <f>H29-E29</f>
        <v>0</v>
      </c>
      <c r="L29" s="80">
        <f>I29-F29</f>
        <v>0</v>
      </c>
      <c r="M29" s="80">
        <f>K29+L29</f>
        <v>0</v>
      </c>
    </row>
    <row r="30" spans="1:13" ht="15">
      <c r="A30" s="58">
        <v>4</v>
      </c>
      <c r="B30" s="59" t="s">
        <v>205</v>
      </c>
      <c r="C30" s="41"/>
      <c r="D30" s="41"/>
      <c r="E30" s="38"/>
      <c r="F30" s="38"/>
      <c r="G30" s="58"/>
      <c r="H30" s="38"/>
      <c r="I30" s="38"/>
      <c r="J30" s="58"/>
      <c r="K30" s="38"/>
      <c r="L30" s="38"/>
      <c r="M30" s="58"/>
    </row>
    <row r="31" spans="1:13" ht="95.25" customHeight="1">
      <c r="A31" s="58"/>
      <c r="B31" s="62" t="s">
        <v>19</v>
      </c>
      <c r="C31" s="38" t="s">
        <v>141</v>
      </c>
      <c r="D31" s="41" t="s">
        <v>208</v>
      </c>
      <c r="E31" s="63"/>
      <c r="F31" s="61">
        <v>5.39</v>
      </c>
      <c r="G31" s="61">
        <f>E31+F31</f>
        <v>5.39</v>
      </c>
      <c r="H31" s="61"/>
      <c r="I31" s="61">
        <v>5.39</v>
      </c>
      <c r="J31" s="61">
        <f>H31+I31</f>
        <v>5.39</v>
      </c>
      <c r="K31" s="61">
        <f aca="true" t="shared" si="0" ref="K31:L33">H31-E31</f>
        <v>0</v>
      </c>
      <c r="L31" s="80">
        <f t="shared" si="0"/>
        <v>0</v>
      </c>
      <c r="M31" s="61">
        <f>K31+L31</f>
        <v>0</v>
      </c>
    </row>
    <row r="32" spans="1:13" ht="90">
      <c r="A32" s="102"/>
      <c r="B32" s="62" t="s">
        <v>20</v>
      </c>
      <c r="C32" s="38" t="s">
        <v>141</v>
      </c>
      <c r="D32" s="41" t="s">
        <v>208</v>
      </c>
      <c r="E32" s="103"/>
      <c r="F32" s="61">
        <v>1.75</v>
      </c>
      <c r="G32" s="61">
        <f>E32+F32</f>
        <v>1.75</v>
      </c>
      <c r="H32" s="104"/>
      <c r="I32" s="61">
        <v>1.75</v>
      </c>
      <c r="J32" s="61">
        <f>H32+I32</f>
        <v>1.75</v>
      </c>
      <c r="K32" s="61">
        <f t="shared" si="0"/>
        <v>0</v>
      </c>
      <c r="L32" s="80">
        <f t="shared" si="0"/>
        <v>0</v>
      </c>
      <c r="M32" s="61">
        <f>K32+L32</f>
        <v>0</v>
      </c>
    </row>
    <row r="33" spans="1:13" ht="60">
      <c r="A33" s="102"/>
      <c r="B33" s="62" t="s">
        <v>21</v>
      </c>
      <c r="C33" s="38" t="s">
        <v>323</v>
      </c>
      <c r="D33" s="41" t="s">
        <v>208</v>
      </c>
      <c r="E33" s="103"/>
      <c r="F33" s="61">
        <v>1442</v>
      </c>
      <c r="G33" s="61">
        <f>E33+F33</f>
        <v>1442</v>
      </c>
      <c r="H33" s="104"/>
      <c r="I33" s="61">
        <v>-21250</v>
      </c>
      <c r="J33" s="61">
        <f>H33+I33</f>
        <v>-21250</v>
      </c>
      <c r="K33" s="61">
        <f t="shared" si="0"/>
        <v>0</v>
      </c>
      <c r="L33" s="80">
        <f t="shared" si="0"/>
        <v>-22692</v>
      </c>
      <c r="M33" s="61">
        <f>K33+L33</f>
        <v>-22692</v>
      </c>
    </row>
    <row r="34" spans="1:13" ht="60">
      <c r="A34" s="102"/>
      <c r="B34" s="62" t="s">
        <v>22</v>
      </c>
      <c r="C34" s="38" t="s">
        <v>323</v>
      </c>
      <c r="D34" s="41" t="s">
        <v>208</v>
      </c>
      <c r="E34" s="103"/>
      <c r="F34" s="61">
        <v>-56513</v>
      </c>
      <c r="G34" s="61">
        <f>E34+F34</f>
        <v>-56513</v>
      </c>
      <c r="H34" s="104"/>
      <c r="I34" s="61">
        <v>-60323</v>
      </c>
      <c r="J34" s="61">
        <f>H34+I34</f>
        <v>-60323</v>
      </c>
      <c r="K34" s="61">
        <f>H34-E34</f>
        <v>0</v>
      </c>
      <c r="L34" s="80">
        <v>3810</v>
      </c>
      <c r="M34" s="61">
        <f>K34+L34</f>
        <v>3810</v>
      </c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2" s="36" customFormat="1" ht="24" customHeight="1">
      <c r="A38" s="20" t="s">
        <v>418</v>
      </c>
      <c r="B38" s="20"/>
      <c r="C38" s="20"/>
      <c r="F38" s="20"/>
      <c r="G38" s="37"/>
      <c r="H38" s="37"/>
      <c r="K38" s="132" t="s">
        <v>419</v>
      </c>
      <c r="L38" s="132"/>
    </row>
    <row r="39" spans="1:12" ht="12.75">
      <c r="A39" s="8"/>
      <c r="B39" s="5"/>
      <c r="G39" s="134" t="s">
        <v>109</v>
      </c>
      <c r="H39" s="134"/>
      <c r="I39" s="17"/>
      <c r="K39" s="133" t="s">
        <v>110</v>
      </c>
      <c r="L39" s="133"/>
    </row>
  </sheetData>
  <sheetProtection/>
  <mergeCells count="21">
    <mergeCell ref="A9:M9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D16:D17"/>
    <mergeCell ref="A10:M10"/>
    <mergeCell ref="K38:L38"/>
    <mergeCell ref="G39:H39"/>
    <mergeCell ref="K39:L39"/>
    <mergeCell ref="A11:M11"/>
    <mergeCell ref="C13:M13"/>
    <mergeCell ref="C14:M14"/>
    <mergeCell ref="A16:A17"/>
    <mergeCell ref="B16:B17"/>
  </mergeCells>
  <printOptions/>
  <pageMargins left="0.3937007874015748" right="0.3937007874015748" top="0.7874015748031497" bottom="0.3937007874015748" header="0.5118110236220472" footer="0.5118110236220472"/>
  <pageSetup fitToHeight="14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6">
      <selection activeCell="C27" sqref="C27"/>
    </sheetView>
  </sheetViews>
  <sheetFormatPr defaultColWidth="9.00390625" defaultRowHeight="12.75"/>
  <cols>
    <col min="2" max="2" width="29.25390625" style="0" customWidth="1"/>
    <col min="4" max="4" width="22.875" style="0" customWidth="1"/>
    <col min="5" max="5" width="12.875" style="0" customWidth="1"/>
    <col min="6" max="6" width="12.625" style="0" customWidth="1"/>
    <col min="8" max="8" width="10.875" style="0" customWidth="1"/>
    <col min="9" max="9" width="11.625" style="0" customWidth="1"/>
    <col min="11" max="11" width="10.25390625" style="0" customWidth="1"/>
    <col min="12" max="12" width="11.1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8.75">
      <c r="A5" s="148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>
      <c r="A6" s="148" t="s">
        <v>126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>
      <c r="A7" s="148" t="s">
        <v>127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9.5">
      <c r="A8" s="152" t="s">
        <v>190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2.75">
      <c r="A9" s="153" t="s">
        <v>102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>
      <c r="A10" s="154" t="s">
        <v>422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>
      <c r="A12" s="32"/>
      <c r="B12" s="33" t="s">
        <v>398</v>
      </c>
      <c r="C12" s="155" t="s">
        <v>186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30" customHeight="1">
      <c r="A13" s="30"/>
      <c r="B13" s="29" t="s">
        <v>154</v>
      </c>
      <c r="C13" s="156" t="s">
        <v>155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2.25" customHeight="1">
      <c r="A15" s="145" t="s">
        <v>128</v>
      </c>
      <c r="B15" s="145" t="s">
        <v>129</v>
      </c>
      <c r="C15" s="145" t="s">
        <v>193</v>
      </c>
      <c r="D15" s="145" t="s">
        <v>130</v>
      </c>
      <c r="E15" s="149" t="s">
        <v>131</v>
      </c>
      <c r="F15" s="150"/>
      <c r="G15" s="151"/>
      <c r="H15" s="149" t="s">
        <v>132</v>
      </c>
      <c r="I15" s="150"/>
      <c r="J15" s="151"/>
      <c r="K15" s="149" t="s">
        <v>133</v>
      </c>
      <c r="L15" s="150"/>
      <c r="M15" s="151"/>
    </row>
    <row r="16" spans="1:13" ht="30">
      <c r="A16" s="146"/>
      <c r="B16" s="146"/>
      <c r="C16" s="146"/>
      <c r="D16" s="146"/>
      <c r="E16" s="34" t="s">
        <v>108</v>
      </c>
      <c r="F16" s="34" t="s">
        <v>113</v>
      </c>
      <c r="G16" s="34" t="s">
        <v>134</v>
      </c>
      <c r="H16" s="34" t="s">
        <v>108</v>
      </c>
      <c r="I16" s="34" t="s">
        <v>113</v>
      </c>
      <c r="J16" s="34" t="s">
        <v>134</v>
      </c>
      <c r="K16" s="34" t="s">
        <v>108</v>
      </c>
      <c r="L16" s="34" t="s">
        <v>113</v>
      </c>
      <c r="M16" s="34" t="s">
        <v>134</v>
      </c>
    </row>
    <row r="17" spans="1:13" s="27" customFormat="1" ht="14.2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</row>
    <row r="18" spans="1:13" ht="87" customHeight="1">
      <c r="A18" s="34"/>
      <c r="B18" s="64" t="s">
        <v>399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">
      <c r="A19" s="58">
        <v>1</v>
      </c>
      <c r="B19" s="59" t="s">
        <v>198</v>
      </c>
      <c r="C19" s="41"/>
      <c r="D19" s="41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28.5" customHeight="1">
      <c r="A20" s="58"/>
      <c r="B20" s="60" t="s">
        <v>400</v>
      </c>
      <c r="C20" s="38" t="s">
        <v>220</v>
      </c>
      <c r="D20" s="54" t="s">
        <v>211</v>
      </c>
      <c r="E20" s="61">
        <v>24000</v>
      </c>
      <c r="F20" s="61"/>
      <c r="G20" s="61">
        <f>E20+F20</f>
        <v>24000</v>
      </c>
      <c r="H20" s="61">
        <v>23762</v>
      </c>
      <c r="I20" s="61"/>
      <c r="J20" s="61">
        <f>H20+I20</f>
        <v>23762</v>
      </c>
      <c r="K20" s="61">
        <f>H20-E20</f>
        <v>-238</v>
      </c>
      <c r="L20" s="61">
        <f>I20-F20</f>
        <v>0</v>
      </c>
      <c r="M20" s="61">
        <f>K20+L20</f>
        <v>-238</v>
      </c>
    </row>
    <row r="21" spans="1:13" ht="22.5" customHeight="1">
      <c r="A21" s="58"/>
      <c r="B21" s="81" t="s">
        <v>402</v>
      </c>
      <c r="C21" s="38" t="s">
        <v>220</v>
      </c>
      <c r="D21" s="54" t="s">
        <v>208</v>
      </c>
      <c r="E21" s="100">
        <v>24000</v>
      </c>
      <c r="F21" s="65"/>
      <c r="G21" s="61">
        <f>E21+F21</f>
        <v>24000</v>
      </c>
      <c r="H21" s="65">
        <v>23762</v>
      </c>
      <c r="I21" s="101"/>
      <c r="J21" s="61">
        <f>H21+I21</f>
        <v>23762</v>
      </c>
      <c r="K21" s="61">
        <f>H21-E21</f>
        <v>-238</v>
      </c>
      <c r="L21" s="61">
        <f>I21-F21</f>
        <v>0</v>
      </c>
      <c r="M21" s="61">
        <f>K21+L21</f>
        <v>-238</v>
      </c>
    </row>
    <row r="22" spans="1:13" ht="15">
      <c r="A22" s="58">
        <v>2</v>
      </c>
      <c r="B22" s="59" t="s">
        <v>199</v>
      </c>
      <c r="C22" s="38"/>
      <c r="D22" s="41"/>
      <c r="E22" s="38"/>
      <c r="F22" s="38"/>
      <c r="G22" s="58"/>
      <c r="H22" s="38"/>
      <c r="I22" s="38"/>
      <c r="J22" s="58"/>
      <c r="K22" s="38"/>
      <c r="L22" s="38"/>
      <c r="M22" s="58"/>
    </row>
    <row r="23" spans="1:13" ht="137.25" customHeight="1">
      <c r="A23" s="58"/>
      <c r="B23" s="60" t="s">
        <v>406</v>
      </c>
      <c r="C23" s="38" t="s">
        <v>403</v>
      </c>
      <c r="D23" s="96" t="s">
        <v>23</v>
      </c>
      <c r="E23" s="97">
        <v>800</v>
      </c>
      <c r="F23" s="65"/>
      <c r="G23" s="61">
        <f>E23+F23</f>
        <v>800</v>
      </c>
      <c r="H23" s="99">
        <v>800</v>
      </c>
      <c r="I23" s="65"/>
      <c r="J23" s="61">
        <f>H23+I23</f>
        <v>800</v>
      </c>
      <c r="K23" s="65">
        <f>H23-E23</f>
        <v>0</v>
      </c>
      <c r="L23" s="61">
        <f>I23-F23</f>
        <v>0</v>
      </c>
      <c r="M23" s="61">
        <f>K23+L23</f>
        <v>0</v>
      </c>
    </row>
    <row r="24" spans="1:13" ht="15">
      <c r="A24" s="58">
        <v>3</v>
      </c>
      <c r="B24" s="59" t="s">
        <v>200</v>
      </c>
      <c r="C24" s="41"/>
      <c r="D24" s="41"/>
      <c r="E24" s="38"/>
      <c r="F24" s="38"/>
      <c r="G24" s="58"/>
      <c r="H24" s="38"/>
      <c r="I24" s="38"/>
      <c r="J24" s="58"/>
      <c r="K24" s="38"/>
      <c r="L24" s="38"/>
      <c r="M24" s="58"/>
    </row>
    <row r="25" spans="1:13" ht="34.5" customHeight="1">
      <c r="A25" s="58"/>
      <c r="B25" s="60" t="s">
        <v>404</v>
      </c>
      <c r="C25" s="38" t="s">
        <v>220</v>
      </c>
      <c r="D25" s="41" t="s">
        <v>208</v>
      </c>
      <c r="E25" s="61">
        <v>30</v>
      </c>
      <c r="F25" s="80"/>
      <c r="G25" s="80">
        <f>E25+F25</f>
        <v>30</v>
      </c>
      <c r="H25" s="61">
        <v>29.7</v>
      </c>
      <c r="I25" s="80"/>
      <c r="J25" s="80">
        <f>H25+I25</f>
        <v>29.7</v>
      </c>
      <c r="K25" s="84">
        <f>H25-E25</f>
        <v>-0.3000000000000007</v>
      </c>
      <c r="L25" s="80">
        <f>I25-F25</f>
        <v>0</v>
      </c>
      <c r="M25" s="84">
        <f>K25+L25</f>
        <v>-0.3000000000000007</v>
      </c>
    </row>
    <row r="26" spans="1:13" ht="15">
      <c r="A26" s="58">
        <v>4</v>
      </c>
      <c r="B26" s="59" t="s">
        <v>205</v>
      </c>
      <c r="C26" s="41"/>
      <c r="D26" s="41"/>
      <c r="E26" s="38"/>
      <c r="F26" s="38"/>
      <c r="G26" s="58"/>
      <c r="H26" s="38"/>
      <c r="I26" s="38"/>
      <c r="J26" s="58"/>
      <c r="K26" s="38"/>
      <c r="L26" s="38"/>
      <c r="M26" s="58"/>
    </row>
    <row r="27" spans="1:13" ht="46.5" customHeight="1">
      <c r="A27" s="58"/>
      <c r="B27" s="62" t="s">
        <v>405</v>
      </c>
      <c r="C27" s="38" t="s">
        <v>141</v>
      </c>
      <c r="D27" s="41" t="s">
        <v>208</v>
      </c>
      <c r="E27" s="63">
        <v>100</v>
      </c>
      <c r="F27" s="61"/>
      <c r="G27" s="61">
        <f>E27+F27</f>
        <v>100</v>
      </c>
      <c r="H27" s="61">
        <v>100</v>
      </c>
      <c r="I27" s="61"/>
      <c r="J27" s="61">
        <f>H27+I27</f>
        <v>100</v>
      </c>
      <c r="K27" s="61">
        <f>H27-E27</f>
        <v>0</v>
      </c>
      <c r="L27" s="80">
        <f>I27-F27</f>
        <v>0</v>
      </c>
      <c r="M27" s="61">
        <f>K27+L27</f>
        <v>0</v>
      </c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2" s="36" customFormat="1" ht="24" customHeight="1">
      <c r="A32" s="20" t="s">
        <v>418</v>
      </c>
      <c r="B32" s="20"/>
      <c r="C32" s="20"/>
      <c r="F32" s="20"/>
      <c r="G32" s="37"/>
      <c r="H32" s="37"/>
      <c r="K32" s="132" t="s">
        <v>419</v>
      </c>
      <c r="L32" s="132"/>
    </row>
    <row r="33" spans="1:12" ht="12.75">
      <c r="A33" s="8"/>
      <c r="B33" s="5"/>
      <c r="G33" s="134" t="s">
        <v>109</v>
      </c>
      <c r="H33" s="134"/>
      <c r="I33" s="17"/>
      <c r="K33" s="133" t="s">
        <v>110</v>
      </c>
      <c r="L33" s="133"/>
    </row>
  </sheetData>
  <sheetProtection/>
  <mergeCells count="21">
    <mergeCell ref="A8:M8"/>
    <mergeCell ref="C15:C16"/>
    <mergeCell ref="J1:M1"/>
    <mergeCell ref="J2:M2"/>
    <mergeCell ref="J3:M3"/>
    <mergeCell ref="A5:M5"/>
    <mergeCell ref="E15:G15"/>
    <mergeCell ref="H15:J15"/>
    <mergeCell ref="K15:M15"/>
    <mergeCell ref="A6:M6"/>
    <mergeCell ref="A7:M7"/>
    <mergeCell ref="D15:D16"/>
    <mergeCell ref="A9:M9"/>
    <mergeCell ref="K32:L32"/>
    <mergeCell ref="G33:H33"/>
    <mergeCell ref="K33:L33"/>
    <mergeCell ref="A10:M10"/>
    <mergeCell ref="C12:M12"/>
    <mergeCell ref="C13:M13"/>
    <mergeCell ref="A15:A16"/>
    <mergeCell ref="B15:B16"/>
  </mergeCells>
  <printOptions/>
  <pageMargins left="0.3937007874015748" right="0.3937007874015748" top="0.7874015748031497" bottom="0.3937007874015748" header="0.5118110236220472" footer="0.5118110236220472"/>
  <pageSetup fitToHeight="16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25">
      <selection activeCell="I27" sqref="I27"/>
    </sheetView>
  </sheetViews>
  <sheetFormatPr defaultColWidth="9.00390625" defaultRowHeight="12.75"/>
  <cols>
    <col min="2" max="2" width="35.25390625" style="0" customWidth="1"/>
    <col min="3" max="3" width="10.625" style="0" customWidth="1"/>
    <col min="4" max="4" width="13.25390625" style="0" customWidth="1"/>
    <col min="5" max="5" width="12.625" style="0" customWidth="1"/>
    <col min="6" max="6" width="11.875" style="0" customWidth="1"/>
    <col min="7" max="8" width="11.00390625" style="0" customWidth="1"/>
    <col min="9" max="9" width="12.75390625" style="0" customWidth="1"/>
    <col min="10" max="10" width="10.375" style="0" customWidth="1"/>
    <col min="11" max="11" width="11.875" style="0" customWidth="1"/>
    <col min="12" max="12" width="13.125" style="0" customWidth="1"/>
    <col min="13" max="13" width="11.25390625" style="0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8.75">
      <c r="A5" s="148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>
      <c r="A6" s="148" t="s">
        <v>126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>
      <c r="A7" s="148" t="s">
        <v>127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9.5">
      <c r="A8" s="152" t="s">
        <v>190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2.75">
      <c r="A9" s="153" t="s">
        <v>102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>
      <c r="A10" s="154" t="s">
        <v>422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>
      <c r="A12" s="32"/>
      <c r="B12" s="33" t="s">
        <v>391</v>
      </c>
      <c r="C12" s="155" t="s">
        <v>189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26.25" customHeight="1">
      <c r="A13" s="30"/>
      <c r="B13" s="29" t="s">
        <v>154</v>
      </c>
      <c r="C13" s="156" t="s">
        <v>155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3.75" customHeight="1">
      <c r="A15" s="145" t="s">
        <v>128</v>
      </c>
      <c r="B15" s="145" t="s">
        <v>129</v>
      </c>
      <c r="C15" s="145" t="s">
        <v>193</v>
      </c>
      <c r="D15" s="145" t="s">
        <v>130</v>
      </c>
      <c r="E15" s="149" t="s">
        <v>131</v>
      </c>
      <c r="F15" s="150"/>
      <c r="G15" s="151"/>
      <c r="H15" s="149" t="s">
        <v>132</v>
      </c>
      <c r="I15" s="150"/>
      <c r="J15" s="151"/>
      <c r="K15" s="149" t="s">
        <v>133</v>
      </c>
      <c r="L15" s="150"/>
      <c r="M15" s="151"/>
    </row>
    <row r="16" spans="1:13" ht="30">
      <c r="A16" s="146"/>
      <c r="B16" s="146"/>
      <c r="C16" s="146"/>
      <c r="D16" s="146"/>
      <c r="E16" s="34" t="s">
        <v>108</v>
      </c>
      <c r="F16" s="34" t="s">
        <v>113</v>
      </c>
      <c r="G16" s="34" t="s">
        <v>134</v>
      </c>
      <c r="H16" s="34" t="s">
        <v>108</v>
      </c>
      <c r="I16" s="34" t="s">
        <v>113</v>
      </c>
      <c r="J16" s="34" t="s">
        <v>134</v>
      </c>
      <c r="K16" s="34" t="s">
        <v>108</v>
      </c>
      <c r="L16" s="34" t="s">
        <v>113</v>
      </c>
      <c r="M16" s="34" t="s">
        <v>134</v>
      </c>
    </row>
    <row r="17" spans="1:13" s="27" customFormat="1" ht="14.2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</row>
    <row r="18" spans="1:13" ht="58.5" customHeight="1">
      <c r="A18" s="34"/>
      <c r="B18" s="64" t="s">
        <v>392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">
      <c r="A19" s="58">
        <v>1</v>
      </c>
      <c r="B19" s="59" t="s">
        <v>198</v>
      </c>
      <c r="C19" s="41"/>
      <c r="D19" s="41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31.5" customHeight="1">
      <c r="A20" s="58"/>
      <c r="B20" s="60" t="s">
        <v>393</v>
      </c>
      <c r="C20" s="38" t="s">
        <v>220</v>
      </c>
      <c r="D20" s="54" t="s">
        <v>211</v>
      </c>
      <c r="E20" s="61"/>
      <c r="F20" s="61">
        <v>31800</v>
      </c>
      <c r="G20" s="61">
        <f>E20+F20</f>
        <v>31800</v>
      </c>
      <c r="H20" s="61"/>
      <c r="I20" s="61">
        <v>29799</v>
      </c>
      <c r="J20" s="61">
        <f>H20+I20</f>
        <v>29799</v>
      </c>
      <c r="K20" s="61">
        <f>H20-E20</f>
        <v>0</v>
      </c>
      <c r="L20" s="61">
        <f>I20-F20</f>
        <v>-2001</v>
      </c>
      <c r="M20" s="61">
        <f>J20-G20</f>
        <v>-2001</v>
      </c>
    </row>
    <row r="21" spans="1:13" ht="15">
      <c r="A21" s="58">
        <v>2</v>
      </c>
      <c r="B21" s="59" t="s">
        <v>199</v>
      </c>
      <c r="C21" s="38"/>
      <c r="D21" s="41"/>
      <c r="E21" s="38"/>
      <c r="F21" s="38"/>
      <c r="G21" s="58"/>
      <c r="H21" s="38"/>
      <c r="I21" s="38"/>
      <c r="J21" s="58"/>
      <c r="K21" s="38"/>
      <c r="L21" s="38"/>
      <c r="M21" s="58"/>
    </row>
    <row r="22" spans="1:13" ht="45.75" customHeight="1">
      <c r="A22" s="58"/>
      <c r="B22" s="60" t="s">
        <v>397</v>
      </c>
      <c r="C22" s="38" t="s">
        <v>135</v>
      </c>
      <c r="D22" s="54" t="s">
        <v>394</v>
      </c>
      <c r="E22" s="61"/>
      <c r="F22" s="61">
        <v>26</v>
      </c>
      <c r="G22" s="61">
        <f>E22+F22</f>
        <v>26</v>
      </c>
      <c r="H22" s="61"/>
      <c r="I22" s="61">
        <v>26</v>
      </c>
      <c r="J22" s="61">
        <f>H22+I22</f>
        <v>26</v>
      </c>
      <c r="K22" s="61">
        <f>H22-E22</f>
        <v>0</v>
      </c>
      <c r="L22" s="61">
        <f>I22-F22</f>
        <v>0</v>
      </c>
      <c r="M22" s="61">
        <f>K22+L22</f>
        <v>0</v>
      </c>
    </row>
    <row r="23" spans="1:13" ht="15">
      <c r="A23" s="58">
        <v>3</v>
      </c>
      <c r="B23" s="59" t="s">
        <v>200</v>
      </c>
      <c r="C23" s="41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ht="29.25" customHeight="1">
      <c r="A24" s="58"/>
      <c r="B24" s="60" t="s">
        <v>395</v>
      </c>
      <c r="C24" s="38" t="s">
        <v>220</v>
      </c>
      <c r="D24" s="41" t="s">
        <v>389</v>
      </c>
      <c r="E24" s="61"/>
      <c r="F24" s="74">
        <v>1223.1</v>
      </c>
      <c r="G24" s="74">
        <f>E24+F24</f>
        <v>1223.1</v>
      </c>
      <c r="H24" s="61"/>
      <c r="I24" s="74">
        <v>1146.1</v>
      </c>
      <c r="J24" s="74">
        <f>H24+I24</f>
        <v>1146.1</v>
      </c>
      <c r="K24" s="61">
        <f>H24-E24</f>
        <v>0</v>
      </c>
      <c r="L24" s="74">
        <f>I24-F24</f>
        <v>-77</v>
      </c>
      <c r="M24" s="74">
        <f>K24+L24</f>
        <v>-77</v>
      </c>
    </row>
    <row r="25" spans="1:13" ht="15">
      <c r="A25" s="58">
        <v>4</v>
      </c>
      <c r="B25" s="59" t="s">
        <v>205</v>
      </c>
      <c r="C25" s="38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ht="46.5" customHeight="1">
      <c r="A26" s="58"/>
      <c r="B26" s="62" t="s">
        <v>396</v>
      </c>
      <c r="C26" s="38" t="s">
        <v>390</v>
      </c>
      <c r="D26" s="41" t="s">
        <v>389</v>
      </c>
      <c r="E26" s="63"/>
      <c r="F26" s="61">
        <v>100</v>
      </c>
      <c r="G26" s="61">
        <f>E26+F26</f>
        <v>100</v>
      </c>
      <c r="H26" s="61"/>
      <c r="I26" s="61">
        <v>100</v>
      </c>
      <c r="J26" s="61">
        <f>H26+I26</f>
        <v>100</v>
      </c>
      <c r="K26" s="61">
        <f>H26-E26</f>
        <v>0</v>
      </c>
      <c r="L26" s="80">
        <f>I26-F26</f>
        <v>0</v>
      </c>
      <c r="M26" s="61">
        <f>K26+L26</f>
        <v>0</v>
      </c>
    </row>
    <row r="27" spans="1:13" ht="64.5" customHeight="1">
      <c r="A27" s="34"/>
      <c r="B27" s="64" t="s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">
      <c r="A28" s="58">
        <v>1</v>
      </c>
      <c r="B28" s="59" t="s">
        <v>198</v>
      </c>
      <c r="C28" s="41"/>
      <c r="D28" s="41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30">
      <c r="A29" s="58"/>
      <c r="B29" s="60" t="s">
        <v>420</v>
      </c>
      <c r="C29" s="38" t="s">
        <v>220</v>
      </c>
      <c r="D29" s="54" t="s">
        <v>211</v>
      </c>
      <c r="E29" s="61"/>
      <c r="F29" s="61">
        <v>43400</v>
      </c>
      <c r="G29" s="61">
        <f>E29+F29</f>
        <v>43400</v>
      </c>
      <c r="H29" s="61"/>
      <c r="I29" s="61">
        <v>11400</v>
      </c>
      <c r="J29" s="61">
        <f>H29+I29</f>
        <v>11400</v>
      </c>
      <c r="K29" s="61">
        <f>H29-E29</f>
        <v>0</v>
      </c>
      <c r="L29" s="61">
        <f>I29-F29</f>
        <v>-32000</v>
      </c>
      <c r="M29" s="61">
        <f>J29-G29</f>
        <v>-32000</v>
      </c>
    </row>
    <row r="30" spans="1:13" ht="15">
      <c r="A30" s="58">
        <v>2</v>
      </c>
      <c r="B30" s="59" t="s">
        <v>199</v>
      </c>
      <c r="C30" s="38"/>
      <c r="D30" s="41"/>
      <c r="E30" s="38"/>
      <c r="F30" s="38"/>
      <c r="G30" s="58"/>
      <c r="H30" s="38"/>
      <c r="I30" s="38"/>
      <c r="J30" s="58"/>
      <c r="K30" s="38"/>
      <c r="L30" s="38"/>
      <c r="M30" s="58"/>
    </row>
    <row r="31" spans="1:13" ht="30">
      <c r="A31" s="58"/>
      <c r="B31" s="60" t="s">
        <v>223</v>
      </c>
      <c r="C31" s="38" t="s">
        <v>135</v>
      </c>
      <c r="D31" s="41" t="s">
        <v>389</v>
      </c>
      <c r="E31" s="61"/>
      <c r="F31" s="61">
        <v>2</v>
      </c>
      <c r="G31" s="61">
        <f>E31+F31</f>
        <v>2</v>
      </c>
      <c r="H31" s="61"/>
      <c r="I31" s="61">
        <v>1</v>
      </c>
      <c r="J31" s="61">
        <f>H31+I31</f>
        <v>1</v>
      </c>
      <c r="K31" s="61">
        <f>H31-E31</f>
        <v>0</v>
      </c>
      <c r="L31" s="61">
        <v>1</v>
      </c>
      <c r="M31" s="61">
        <f>K31+L31</f>
        <v>1</v>
      </c>
    </row>
    <row r="32" spans="1:13" ht="15">
      <c r="A32" s="58">
        <v>3</v>
      </c>
      <c r="B32" s="59" t="s">
        <v>200</v>
      </c>
      <c r="C32" s="41"/>
      <c r="D32" s="41"/>
      <c r="E32" s="38"/>
      <c r="F32" s="38"/>
      <c r="G32" s="58"/>
      <c r="H32" s="38"/>
      <c r="I32" s="38"/>
      <c r="J32" s="58"/>
      <c r="K32" s="38"/>
      <c r="L32" s="38"/>
      <c r="M32" s="58"/>
    </row>
    <row r="33" spans="1:13" ht="30">
      <c r="A33" s="58"/>
      <c r="B33" s="60" t="s">
        <v>25</v>
      </c>
      <c r="C33" s="38" t="s">
        <v>220</v>
      </c>
      <c r="D33" s="41" t="s">
        <v>389</v>
      </c>
      <c r="E33" s="61"/>
      <c r="F33" s="80">
        <v>21700</v>
      </c>
      <c r="G33" s="80">
        <f>E33+F33</f>
        <v>21700</v>
      </c>
      <c r="H33" s="80"/>
      <c r="I33" s="80">
        <v>11400</v>
      </c>
      <c r="J33" s="80">
        <f>H33+I33</f>
        <v>11400</v>
      </c>
      <c r="K33" s="80">
        <f>H33-E33</f>
        <v>0</v>
      </c>
      <c r="L33" s="80">
        <v>10300</v>
      </c>
      <c r="M33" s="80">
        <f>K33+L33</f>
        <v>10300</v>
      </c>
    </row>
    <row r="34" spans="1:13" ht="15">
      <c r="A34" s="58">
        <v>4</v>
      </c>
      <c r="B34" s="59" t="s">
        <v>205</v>
      </c>
      <c r="C34" s="41"/>
      <c r="D34" s="41"/>
      <c r="E34" s="38"/>
      <c r="F34" s="38"/>
      <c r="G34" s="58"/>
      <c r="H34" s="38"/>
      <c r="I34" s="38"/>
      <c r="J34" s="58"/>
      <c r="K34" s="38"/>
      <c r="L34" s="38"/>
      <c r="M34" s="58"/>
    </row>
    <row r="35" spans="1:13" ht="30">
      <c r="A35" s="58"/>
      <c r="B35" s="62" t="s">
        <v>26</v>
      </c>
      <c r="C35" s="38" t="s">
        <v>390</v>
      </c>
      <c r="D35" s="41" t="s">
        <v>389</v>
      </c>
      <c r="E35" s="63"/>
      <c r="F35" s="61">
        <v>100</v>
      </c>
      <c r="G35" s="61">
        <f>E35+F35</f>
        <v>100</v>
      </c>
      <c r="H35" s="61"/>
      <c r="I35" s="61">
        <v>50</v>
      </c>
      <c r="J35" s="61">
        <f>H35+I35</f>
        <v>50</v>
      </c>
      <c r="K35" s="61">
        <f>H35-E35</f>
        <v>0</v>
      </c>
      <c r="L35" s="80">
        <v>50</v>
      </c>
      <c r="M35" s="61">
        <f>K35+L35</f>
        <v>50</v>
      </c>
    </row>
    <row r="36" spans="1:13" ht="46.5" customHeight="1">
      <c r="A36" s="115"/>
      <c r="B36" s="113"/>
      <c r="C36" s="112"/>
      <c r="D36" s="112"/>
      <c r="E36" s="65"/>
      <c r="F36" s="65"/>
      <c r="G36" s="65"/>
      <c r="H36" s="65"/>
      <c r="I36" s="65"/>
      <c r="J36" s="65"/>
      <c r="K36" s="65"/>
      <c r="L36" s="114"/>
      <c r="M36" s="6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2" s="36" customFormat="1" ht="24" customHeight="1">
      <c r="A39" s="20" t="s">
        <v>418</v>
      </c>
      <c r="B39" s="20"/>
      <c r="C39" s="20"/>
      <c r="F39" s="20"/>
      <c r="G39" s="37"/>
      <c r="H39" s="37"/>
      <c r="K39" s="132" t="s">
        <v>419</v>
      </c>
      <c r="L39" s="132"/>
    </row>
    <row r="40" spans="1:12" ht="12.75">
      <c r="A40" s="8"/>
      <c r="B40" s="5"/>
      <c r="G40" s="134" t="s">
        <v>109</v>
      </c>
      <c r="H40" s="134"/>
      <c r="I40" s="17"/>
      <c r="K40" s="133" t="s">
        <v>110</v>
      </c>
      <c r="L40" s="133"/>
    </row>
  </sheetData>
  <sheetProtection/>
  <mergeCells count="21">
    <mergeCell ref="A8:M8"/>
    <mergeCell ref="C15:C16"/>
    <mergeCell ref="J1:M1"/>
    <mergeCell ref="J2:M2"/>
    <mergeCell ref="J3:M3"/>
    <mergeCell ref="A5:M5"/>
    <mergeCell ref="E15:G15"/>
    <mergeCell ref="H15:J15"/>
    <mergeCell ref="K15:M15"/>
    <mergeCell ref="A6:M6"/>
    <mergeCell ref="A7:M7"/>
    <mergeCell ref="D15:D16"/>
    <mergeCell ref="A9:M9"/>
    <mergeCell ref="K39:L39"/>
    <mergeCell ref="G40:H40"/>
    <mergeCell ref="K40:L40"/>
    <mergeCell ref="A10:M10"/>
    <mergeCell ref="C12:M12"/>
    <mergeCell ref="C13:M13"/>
    <mergeCell ref="A15:A16"/>
    <mergeCell ref="B15:B16"/>
  </mergeCells>
  <printOptions/>
  <pageMargins left="0.3937007874015748" right="0.3937007874015748" top="0.7874015748031497" bottom="0.3937007874015748" header="0.5118110236220472" footer="0.5118110236220472"/>
  <pageSetup fitToHeight="5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B19">
      <selection activeCell="H20" sqref="H20:H28"/>
    </sheetView>
  </sheetViews>
  <sheetFormatPr defaultColWidth="9.00390625" defaultRowHeight="12.75"/>
  <cols>
    <col min="1" max="1" width="4.875" style="0" customWidth="1"/>
    <col min="2" max="2" width="31.25390625" style="0" customWidth="1"/>
    <col min="3" max="3" width="13.375" style="0" customWidth="1"/>
    <col min="4" max="4" width="66.375" style="0" customWidth="1"/>
    <col min="5" max="5" width="13.375" style="0" customWidth="1"/>
    <col min="6" max="6" width="12.625" style="0" customWidth="1"/>
    <col min="7" max="7" width="11.875" style="0" customWidth="1"/>
    <col min="8" max="8" width="12.875" style="0" customWidth="1"/>
    <col min="9" max="9" width="12.75390625" style="0" customWidth="1"/>
    <col min="10" max="10" width="11.625" style="0" customWidth="1"/>
  </cols>
  <sheetData>
    <row r="1" spans="7:10" ht="12.75">
      <c r="G1" s="168" t="s">
        <v>138</v>
      </c>
      <c r="H1" s="168"/>
      <c r="I1" s="168"/>
      <c r="J1" s="168"/>
    </row>
    <row r="2" spans="7:10" ht="12.75">
      <c r="G2" s="168" t="s">
        <v>123</v>
      </c>
      <c r="H2" s="168"/>
      <c r="I2" s="168"/>
      <c r="J2" s="168"/>
    </row>
    <row r="3" spans="7:10" ht="12.75">
      <c r="G3" s="168" t="s">
        <v>124</v>
      </c>
      <c r="H3" s="168"/>
      <c r="I3" s="168"/>
      <c r="J3" s="168"/>
    </row>
    <row r="4" spans="7:10" ht="12.75">
      <c r="G4" s="168"/>
      <c r="H4" s="168"/>
      <c r="I4" s="168"/>
      <c r="J4" s="168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158" t="s">
        <v>139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24.75" customHeight="1">
      <c r="A7" s="158" t="s">
        <v>380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21" customHeight="1">
      <c r="A8" s="135" t="s">
        <v>140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4.75" customHeight="1">
      <c r="A9" s="138" t="s">
        <v>190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2.75">
      <c r="A10" s="167" t="s">
        <v>102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30.75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18.75">
      <c r="A12" s="6"/>
      <c r="B12" s="6"/>
      <c r="C12" s="6"/>
      <c r="D12" s="6"/>
      <c r="E12" s="6"/>
      <c r="F12" s="6"/>
      <c r="G12" s="5"/>
      <c r="H12" s="5"/>
      <c r="I12" s="22" t="s">
        <v>121</v>
      </c>
      <c r="J12" s="5"/>
    </row>
    <row r="13" spans="1:10" s="26" customFormat="1" ht="24" customHeight="1">
      <c r="A13" s="165" t="s">
        <v>128</v>
      </c>
      <c r="B13" s="165" t="s">
        <v>381</v>
      </c>
      <c r="C13" s="165" t="s">
        <v>115</v>
      </c>
      <c r="D13" s="165" t="s">
        <v>105</v>
      </c>
      <c r="E13" s="165" t="s">
        <v>112</v>
      </c>
      <c r="F13" s="165"/>
      <c r="G13" s="165"/>
      <c r="H13" s="166" t="s">
        <v>111</v>
      </c>
      <c r="I13" s="166"/>
      <c r="J13" s="166"/>
    </row>
    <row r="14" spans="1:10" s="26" customFormat="1" ht="69.75" customHeight="1">
      <c r="A14" s="165"/>
      <c r="B14" s="165"/>
      <c r="C14" s="165"/>
      <c r="D14" s="165"/>
      <c r="E14" s="24" t="s">
        <v>108</v>
      </c>
      <c r="F14" s="24" t="s">
        <v>113</v>
      </c>
      <c r="G14" s="24" t="s">
        <v>114</v>
      </c>
      <c r="H14" s="24" t="s">
        <v>108</v>
      </c>
      <c r="I14" s="24" t="s">
        <v>113</v>
      </c>
      <c r="J14" s="24" t="s">
        <v>114</v>
      </c>
    </row>
    <row r="15" spans="1:10" ht="15.75">
      <c r="A15" s="85">
        <v>1</v>
      </c>
      <c r="B15" s="85">
        <v>2</v>
      </c>
      <c r="C15" s="85">
        <v>3</v>
      </c>
      <c r="D15" s="85">
        <v>4</v>
      </c>
      <c r="E15" s="123">
        <v>5</v>
      </c>
      <c r="F15" s="123">
        <v>6</v>
      </c>
      <c r="G15" s="123">
        <v>7</v>
      </c>
      <c r="H15" s="123">
        <v>8</v>
      </c>
      <c r="I15" s="123">
        <v>9</v>
      </c>
      <c r="J15" s="123">
        <v>10</v>
      </c>
    </row>
    <row r="16" spans="1:10" s="28" customFormat="1" ht="63" customHeight="1">
      <c r="A16" s="86">
        <v>1</v>
      </c>
      <c r="B16" s="89" t="s">
        <v>74</v>
      </c>
      <c r="C16" s="86">
        <v>1213242</v>
      </c>
      <c r="D16" s="88" t="s">
        <v>213</v>
      </c>
      <c r="E16" s="124">
        <v>68.5</v>
      </c>
      <c r="F16" s="124"/>
      <c r="G16" s="124">
        <f>E16+F16</f>
        <v>68.5</v>
      </c>
      <c r="H16" s="124">
        <v>68.5</v>
      </c>
      <c r="I16" s="124"/>
      <c r="J16" s="124">
        <f>H16+I16</f>
        <v>68.5</v>
      </c>
    </row>
    <row r="17" spans="1:10" s="28" customFormat="1" ht="159.75" customHeight="1">
      <c r="A17" s="121"/>
      <c r="B17" s="122" t="s">
        <v>482</v>
      </c>
      <c r="C17" s="86">
        <v>1213242</v>
      </c>
      <c r="D17" s="88" t="s">
        <v>213</v>
      </c>
      <c r="E17" s="124">
        <v>142.5</v>
      </c>
      <c r="F17" s="124"/>
      <c r="G17" s="124">
        <f>E17+F17</f>
        <v>142.5</v>
      </c>
      <c r="H17" s="124">
        <v>142.5</v>
      </c>
      <c r="I17" s="124"/>
      <c r="J17" s="124">
        <f>H17+I17</f>
        <v>142.5</v>
      </c>
    </row>
    <row r="18" spans="1:10" s="28" customFormat="1" ht="15.75">
      <c r="A18" s="159">
        <v>2</v>
      </c>
      <c r="B18" s="162" t="s">
        <v>73</v>
      </c>
      <c r="C18" s="86"/>
      <c r="D18" s="88" t="s">
        <v>382</v>
      </c>
      <c r="E18" s="125">
        <f>SUM(E20:E28)</f>
        <v>37717.257</v>
      </c>
      <c r="F18" s="125">
        <f>SUM(F20:F28)</f>
        <v>14284.084</v>
      </c>
      <c r="G18" s="125">
        <f aca="true" t="shared" si="0" ref="G18:G30">E18+F18</f>
        <v>52001.341</v>
      </c>
      <c r="H18" s="124">
        <f>SUM(H20:H28)</f>
        <v>37462</v>
      </c>
      <c r="I18" s="125">
        <f>SUM(I20:I28)</f>
        <v>14224.777</v>
      </c>
      <c r="J18" s="125">
        <f>H18+I18</f>
        <v>51686.777</v>
      </c>
    </row>
    <row r="19" spans="1:10" s="28" customFormat="1" ht="20.25" customHeight="1">
      <c r="A19" s="160"/>
      <c r="B19" s="163"/>
      <c r="C19" s="86"/>
      <c r="D19" s="88" t="s">
        <v>383</v>
      </c>
      <c r="E19" s="125"/>
      <c r="F19" s="125"/>
      <c r="G19" s="125"/>
      <c r="H19" s="125"/>
      <c r="I19" s="125"/>
      <c r="J19" s="125"/>
    </row>
    <row r="20" spans="1:10" s="28" customFormat="1" ht="33.75" customHeight="1">
      <c r="A20" s="160"/>
      <c r="B20" s="163"/>
      <c r="C20" s="86">
        <v>1216013</v>
      </c>
      <c r="D20" s="88" t="s">
        <v>164</v>
      </c>
      <c r="E20" s="124">
        <v>13368.8</v>
      </c>
      <c r="F20" s="125">
        <v>1247.241</v>
      </c>
      <c r="G20" s="125">
        <f t="shared" si="0"/>
        <v>14616.041</v>
      </c>
      <c r="H20" s="125">
        <v>13368.8</v>
      </c>
      <c r="I20" s="125">
        <v>1247.239</v>
      </c>
      <c r="J20" s="125">
        <f aca="true" t="shared" si="1" ref="J20:J30">H20+I20</f>
        <v>14616.038999999999</v>
      </c>
    </row>
    <row r="21" spans="1:10" s="28" customFormat="1" ht="21.75" customHeight="1">
      <c r="A21" s="160"/>
      <c r="B21" s="163"/>
      <c r="C21" s="86">
        <v>1216015</v>
      </c>
      <c r="D21" s="88" t="s">
        <v>167</v>
      </c>
      <c r="E21" s="125">
        <v>360.194</v>
      </c>
      <c r="F21" s="125">
        <v>2501.265</v>
      </c>
      <c r="G21" s="125">
        <f t="shared" si="0"/>
        <v>2861.459</v>
      </c>
      <c r="H21" s="125">
        <v>360.187</v>
      </c>
      <c r="I21" s="125">
        <v>2501.263</v>
      </c>
      <c r="J21" s="124">
        <f t="shared" si="1"/>
        <v>2861.45</v>
      </c>
    </row>
    <row r="22" spans="1:10" s="28" customFormat="1" ht="35.25" customHeight="1">
      <c r="A22" s="160"/>
      <c r="B22" s="163"/>
      <c r="C22" s="86">
        <v>1216017</v>
      </c>
      <c r="D22" s="88" t="s">
        <v>384</v>
      </c>
      <c r="E22" s="125">
        <v>95.134</v>
      </c>
      <c r="F22" s="125">
        <v>2380.477</v>
      </c>
      <c r="G22" s="125">
        <f t="shared" si="0"/>
        <v>2475.611</v>
      </c>
      <c r="H22" s="124">
        <v>95.13</v>
      </c>
      <c r="I22" s="124">
        <v>2345.21</v>
      </c>
      <c r="J22" s="124">
        <f t="shared" si="1"/>
        <v>2440.34</v>
      </c>
    </row>
    <row r="23" spans="1:10" s="28" customFormat="1" ht="21.75" customHeight="1">
      <c r="A23" s="160"/>
      <c r="B23" s="163"/>
      <c r="C23" s="86">
        <v>1216030</v>
      </c>
      <c r="D23" s="88" t="s">
        <v>171</v>
      </c>
      <c r="E23" s="125">
        <v>8673.046</v>
      </c>
      <c r="F23" s="124">
        <v>453.18</v>
      </c>
      <c r="G23" s="125">
        <f t="shared" si="0"/>
        <v>9126.226</v>
      </c>
      <c r="H23" s="124">
        <v>8588.57</v>
      </c>
      <c r="I23" s="124">
        <v>450.606</v>
      </c>
      <c r="J23" s="124">
        <f t="shared" si="1"/>
        <v>9039.176</v>
      </c>
    </row>
    <row r="24" spans="1:10" s="28" customFormat="1" ht="79.5" customHeight="1">
      <c r="A24" s="160"/>
      <c r="B24" s="163"/>
      <c r="C24" s="86">
        <v>1216071</v>
      </c>
      <c r="D24" s="88" t="s">
        <v>57</v>
      </c>
      <c r="E24" s="125">
        <v>90.287</v>
      </c>
      <c r="F24" s="124"/>
      <c r="G24" s="125">
        <f t="shared" si="0"/>
        <v>90.287</v>
      </c>
      <c r="H24" s="124">
        <v>90.287</v>
      </c>
      <c r="I24" s="124"/>
      <c r="J24" s="124">
        <f t="shared" si="1"/>
        <v>90.287</v>
      </c>
    </row>
    <row r="25" spans="1:10" s="28" customFormat="1" ht="21" customHeight="1">
      <c r="A25" s="160"/>
      <c r="B25" s="163"/>
      <c r="C25" s="86">
        <v>1216090</v>
      </c>
      <c r="D25" s="88" t="s">
        <v>177</v>
      </c>
      <c r="E25" s="125">
        <v>91.339</v>
      </c>
      <c r="F25" s="125"/>
      <c r="G25" s="125">
        <f t="shared" si="0"/>
        <v>91.339</v>
      </c>
      <c r="H25" s="125">
        <v>87.223</v>
      </c>
      <c r="I25" s="125"/>
      <c r="J25" s="125">
        <f t="shared" si="1"/>
        <v>87.223</v>
      </c>
    </row>
    <row r="26" spans="1:10" s="28" customFormat="1" ht="21" customHeight="1">
      <c r="A26" s="160"/>
      <c r="B26" s="163"/>
      <c r="C26" s="86">
        <v>1217426</v>
      </c>
      <c r="D26" s="88" t="s">
        <v>178</v>
      </c>
      <c r="E26" s="124">
        <v>5000</v>
      </c>
      <c r="F26" s="125"/>
      <c r="G26" s="124">
        <f t="shared" si="0"/>
        <v>5000</v>
      </c>
      <c r="H26" s="125">
        <v>4999.961</v>
      </c>
      <c r="I26" s="125"/>
      <c r="J26" s="125">
        <f t="shared" si="1"/>
        <v>4999.961</v>
      </c>
    </row>
    <row r="27" spans="1:10" s="28" customFormat="1" ht="36.75" customHeight="1">
      <c r="A27" s="160"/>
      <c r="B27" s="163"/>
      <c r="C27" s="86">
        <v>1217461</v>
      </c>
      <c r="D27" s="88" t="s">
        <v>181</v>
      </c>
      <c r="E27" s="125">
        <v>10038.457</v>
      </c>
      <c r="F27" s="125">
        <v>4089.501</v>
      </c>
      <c r="G27" s="125">
        <f t="shared" si="0"/>
        <v>14127.958</v>
      </c>
      <c r="H27" s="125">
        <v>9871.842</v>
      </c>
      <c r="I27" s="125">
        <v>4068.039</v>
      </c>
      <c r="J27" s="125">
        <f t="shared" si="1"/>
        <v>13939.881000000001</v>
      </c>
    </row>
    <row r="28" spans="1:10" s="28" customFormat="1" ht="20.25" customHeight="1">
      <c r="A28" s="161"/>
      <c r="B28" s="164"/>
      <c r="C28" s="86">
        <v>1217670</v>
      </c>
      <c r="D28" s="88" t="s">
        <v>386</v>
      </c>
      <c r="E28" s="125"/>
      <c r="F28" s="124">
        <v>3612.42</v>
      </c>
      <c r="G28" s="124">
        <f t="shared" si="0"/>
        <v>3612.42</v>
      </c>
      <c r="H28" s="125"/>
      <c r="I28" s="124">
        <v>3612.42</v>
      </c>
      <c r="J28" s="124">
        <f t="shared" si="1"/>
        <v>3612.42</v>
      </c>
    </row>
    <row r="29" spans="1:10" s="28" customFormat="1" ht="79.5" customHeight="1">
      <c r="A29" s="90">
        <v>3</v>
      </c>
      <c r="B29" s="110" t="s">
        <v>421</v>
      </c>
      <c r="C29" s="86">
        <v>1216030</v>
      </c>
      <c r="D29" s="88" t="s">
        <v>171</v>
      </c>
      <c r="E29" s="124">
        <v>199.68</v>
      </c>
      <c r="F29" s="126"/>
      <c r="G29" s="124">
        <f t="shared" si="0"/>
        <v>199.68</v>
      </c>
      <c r="H29" s="124">
        <v>199.68</v>
      </c>
      <c r="I29" s="126"/>
      <c r="J29" s="124">
        <f t="shared" si="1"/>
        <v>199.68</v>
      </c>
    </row>
    <row r="30" spans="1:10" s="28" customFormat="1" ht="132" customHeight="1">
      <c r="A30" s="86">
        <v>4</v>
      </c>
      <c r="B30" s="87" t="s">
        <v>385</v>
      </c>
      <c r="C30" s="86">
        <v>1217640</v>
      </c>
      <c r="D30" s="88" t="s">
        <v>184</v>
      </c>
      <c r="E30" s="125">
        <v>140.303</v>
      </c>
      <c r="F30" s="125"/>
      <c r="G30" s="125">
        <f t="shared" si="0"/>
        <v>140.303</v>
      </c>
      <c r="H30" s="125">
        <v>139.563</v>
      </c>
      <c r="I30" s="125"/>
      <c r="J30" s="125">
        <f t="shared" si="1"/>
        <v>139.563</v>
      </c>
    </row>
    <row r="31" spans="1:10" ht="59.25" customHeight="1">
      <c r="A31" s="86">
        <v>5</v>
      </c>
      <c r="B31" s="87" t="s">
        <v>56</v>
      </c>
      <c r="C31" s="86">
        <v>1218311</v>
      </c>
      <c r="D31" s="88" t="s">
        <v>189</v>
      </c>
      <c r="E31" s="125"/>
      <c r="F31" s="125">
        <v>75.2</v>
      </c>
      <c r="G31" s="125">
        <f>E31+F31</f>
        <v>75.2</v>
      </c>
      <c r="H31" s="125"/>
      <c r="I31" s="125">
        <v>41.199</v>
      </c>
      <c r="J31" s="125">
        <f>H31+I31</f>
        <v>41.199</v>
      </c>
    </row>
    <row r="32" spans="1:10" ht="26.2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6.2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7" s="36" customFormat="1" ht="24" customHeight="1">
      <c r="A36" s="20" t="s">
        <v>418</v>
      </c>
      <c r="B36" s="20"/>
      <c r="C36" s="20"/>
      <c r="D36" s="37"/>
      <c r="F36" s="132" t="s">
        <v>419</v>
      </c>
      <c r="G36" s="132"/>
    </row>
    <row r="37" spans="1:7" ht="14.25" customHeight="1">
      <c r="A37" s="8"/>
      <c r="B37" s="5"/>
      <c r="D37" s="57" t="s">
        <v>109</v>
      </c>
      <c r="E37" s="5"/>
      <c r="F37" s="133" t="s">
        <v>110</v>
      </c>
      <c r="G37" s="133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G40" s="5"/>
      <c r="H40" s="5"/>
      <c r="I40" s="5"/>
      <c r="J40" s="5"/>
    </row>
  </sheetData>
  <sheetProtection/>
  <mergeCells count="20">
    <mergeCell ref="A13:A14"/>
    <mergeCell ref="B13:B14"/>
    <mergeCell ref="C13:C14"/>
    <mergeCell ref="D13:D14"/>
    <mergeCell ref="G1:J1"/>
    <mergeCell ref="G2:J2"/>
    <mergeCell ref="A8:J8"/>
    <mergeCell ref="A9:J9"/>
    <mergeCell ref="G3:J3"/>
    <mergeCell ref="G4:J4"/>
    <mergeCell ref="F36:G36"/>
    <mergeCell ref="F37:G37"/>
    <mergeCell ref="A6:J6"/>
    <mergeCell ref="A7:J7"/>
    <mergeCell ref="A18:A28"/>
    <mergeCell ref="B18:B28"/>
    <mergeCell ref="E13:G13"/>
    <mergeCell ref="H13:J13"/>
    <mergeCell ref="A10:J10"/>
    <mergeCell ref="A11:J11"/>
  </mergeCells>
  <printOptions/>
  <pageMargins left="0.35433070866141736" right="0.35433070866141736" top="0.7874015748031497" bottom="0.3937007874015748" header="0.5118110236220472" footer="0.5118110236220472"/>
  <pageSetup fitToHeight="7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5" sqref="A5:I5"/>
    </sheetView>
  </sheetViews>
  <sheetFormatPr defaultColWidth="9.00390625" defaultRowHeight="12.75" outlineLevelCol="1"/>
  <cols>
    <col min="1" max="1" width="16.75390625" style="0" customWidth="1"/>
    <col min="2" max="2" width="63.125" style="0" customWidth="1"/>
    <col min="3" max="3" width="47.75390625" style="0" customWidth="1" outlineLevel="1"/>
    <col min="4" max="4" width="13.125" style="0" customWidth="1"/>
    <col min="5" max="5" width="15.25390625" style="0" customWidth="1"/>
    <col min="6" max="6" width="15.875" style="0" customWidth="1"/>
    <col min="7" max="7" width="13.375" style="0" customWidth="1"/>
    <col min="8" max="8" width="15.375" style="0" customWidth="1"/>
    <col min="9" max="9" width="16.375" style="0" bestFit="1" customWidth="1"/>
  </cols>
  <sheetData>
    <row r="1" spans="7:9" ht="12.75">
      <c r="G1" s="168" t="s">
        <v>136</v>
      </c>
      <c r="H1" s="168"/>
      <c r="I1" s="168"/>
    </row>
    <row r="2" spans="7:9" ht="12.75">
      <c r="G2" s="168" t="s">
        <v>123</v>
      </c>
      <c r="H2" s="168"/>
      <c r="I2" s="168"/>
    </row>
    <row r="3" spans="7:9" ht="12.75">
      <c r="G3" s="168" t="s">
        <v>124</v>
      </c>
      <c r="H3" s="168"/>
      <c r="I3" s="168"/>
    </row>
    <row r="5" spans="1:9" ht="61.5" customHeight="1">
      <c r="A5" s="135" t="s">
        <v>137</v>
      </c>
      <c r="B5" s="135"/>
      <c r="C5" s="135"/>
      <c r="D5" s="135"/>
      <c r="E5" s="135"/>
      <c r="F5" s="135"/>
      <c r="G5" s="135"/>
      <c r="H5" s="135"/>
      <c r="I5" s="135"/>
    </row>
    <row r="6" spans="1:10" ht="18.75" customHeight="1">
      <c r="A6" s="138" t="s">
        <v>190</v>
      </c>
      <c r="B6" s="138"/>
      <c r="C6" s="138"/>
      <c r="D6" s="138"/>
      <c r="E6" s="138"/>
      <c r="F6" s="138"/>
      <c r="G6" s="138"/>
      <c r="H6" s="138"/>
      <c r="I6" s="138"/>
      <c r="J6" s="4"/>
    </row>
    <row r="7" spans="1:10" ht="13.5" customHeight="1">
      <c r="A7" s="167" t="s">
        <v>102</v>
      </c>
      <c r="B7" s="167"/>
      <c r="C7" s="167"/>
      <c r="D7" s="167"/>
      <c r="E7" s="167"/>
      <c r="F7" s="167"/>
      <c r="G7" s="167"/>
      <c r="H7" s="167"/>
      <c r="I7" s="167"/>
      <c r="J7" s="2"/>
    </row>
    <row r="8" spans="1:10" ht="21" customHeight="1">
      <c r="A8" s="140" t="s">
        <v>422</v>
      </c>
      <c r="B8" s="140"/>
      <c r="C8" s="140"/>
      <c r="D8" s="140"/>
      <c r="E8" s="140"/>
      <c r="F8" s="140"/>
      <c r="G8" s="140"/>
      <c r="H8" s="140"/>
      <c r="I8" s="140"/>
      <c r="J8" s="3"/>
    </row>
    <row r="9" spans="1:9" ht="18.75">
      <c r="A9" s="6"/>
      <c r="B9" s="6"/>
      <c r="C9" s="6"/>
      <c r="D9" s="6"/>
      <c r="E9" s="6"/>
      <c r="F9" s="5"/>
      <c r="G9" s="5"/>
      <c r="H9" s="5"/>
      <c r="I9" s="22" t="s">
        <v>106</v>
      </c>
    </row>
    <row r="10" spans="1:9" ht="35.25" customHeight="1">
      <c r="A10" s="165" t="s">
        <v>115</v>
      </c>
      <c r="B10" s="174" t="s">
        <v>117</v>
      </c>
      <c r="C10" s="165" t="s">
        <v>105</v>
      </c>
      <c r="D10" s="165" t="s">
        <v>112</v>
      </c>
      <c r="E10" s="165"/>
      <c r="F10" s="165"/>
      <c r="G10" s="166" t="s">
        <v>111</v>
      </c>
      <c r="H10" s="166"/>
      <c r="I10" s="166"/>
    </row>
    <row r="11" spans="1:9" ht="75" customHeight="1">
      <c r="A11" s="165"/>
      <c r="B11" s="175"/>
      <c r="C11" s="165"/>
      <c r="D11" s="24" t="s">
        <v>108</v>
      </c>
      <c r="E11" s="24" t="s">
        <v>113</v>
      </c>
      <c r="F11" s="24" t="s">
        <v>114</v>
      </c>
      <c r="G11" s="24" t="s">
        <v>108</v>
      </c>
      <c r="H11" s="24" t="s">
        <v>113</v>
      </c>
      <c r="I11" s="24" t="s">
        <v>114</v>
      </c>
    </row>
    <row r="12" spans="1:9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</row>
    <row r="13" spans="1:9" ht="32.25" customHeight="1">
      <c r="A13" s="127" t="s">
        <v>388</v>
      </c>
      <c r="B13" s="128" t="s">
        <v>31</v>
      </c>
      <c r="C13" s="91" t="s">
        <v>28</v>
      </c>
      <c r="D13" s="93">
        <v>0</v>
      </c>
      <c r="E13" s="130">
        <v>2661.657</v>
      </c>
      <c r="F13" s="94">
        <f>SUM(D13:E13)</f>
        <v>2661.657</v>
      </c>
      <c r="G13" s="93">
        <v>0</v>
      </c>
      <c r="H13" s="95">
        <v>2661.657</v>
      </c>
      <c r="I13" s="94">
        <f>SUM(G13:H13)</f>
        <v>2661.657</v>
      </c>
    </row>
    <row r="14" spans="1:9" ht="47.25">
      <c r="A14" s="127" t="s">
        <v>242</v>
      </c>
      <c r="B14" s="129" t="s">
        <v>32</v>
      </c>
      <c r="C14" s="91" t="s">
        <v>29</v>
      </c>
      <c r="D14" s="93">
        <v>0</v>
      </c>
      <c r="E14" s="130">
        <v>1478.682</v>
      </c>
      <c r="F14" s="94">
        <f aca="true" t="shared" si="0" ref="F14:F38">SUM(D14:E14)</f>
        <v>1478.682</v>
      </c>
      <c r="G14" s="93">
        <v>0</v>
      </c>
      <c r="H14" s="95">
        <v>1478.616</v>
      </c>
      <c r="I14" s="94">
        <f aca="true" t="shared" si="1" ref="I14:I38">SUM(G14:H14)</f>
        <v>1478.616</v>
      </c>
    </row>
    <row r="15" spans="1:9" ht="28.5" customHeight="1">
      <c r="A15" s="127" t="s">
        <v>242</v>
      </c>
      <c r="B15" s="129" t="s">
        <v>33</v>
      </c>
      <c r="C15" s="91" t="s">
        <v>29</v>
      </c>
      <c r="D15" s="93">
        <v>0</v>
      </c>
      <c r="E15" s="130">
        <v>760.795</v>
      </c>
      <c r="F15" s="94">
        <f t="shared" si="0"/>
        <v>760.795</v>
      </c>
      <c r="G15" s="93">
        <v>0</v>
      </c>
      <c r="H15" s="95">
        <v>760.136</v>
      </c>
      <c r="I15" s="94">
        <f t="shared" si="1"/>
        <v>760.136</v>
      </c>
    </row>
    <row r="16" spans="1:9" ht="47.25">
      <c r="A16" s="127" t="s">
        <v>344</v>
      </c>
      <c r="B16" s="129" t="s">
        <v>34</v>
      </c>
      <c r="C16" s="92" t="s">
        <v>181</v>
      </c>
      <c r="D16" s="93">
        <v>0</v>
      </c>
      <c r="E16" s="130">
        <v>2059.395</v>
      </c>
      <c r="F16" s="94">
        <f t="shared" si="0"/>
        <v>2059.395</v>
      </c>
      <c r="G16" s="93">
        <v>0</v>
      </c>
      <c r="H16" s="95">
        <v>2059.395</v>
      </c>
      <c r="I16" s="94">
        <f t="shared" si="1"/>
        <v>2059.395</v>
      </c>
    </row>
    <row r="17" spans="1:9" ht="110.25">
      <c r="A17" s="127" t="s">
        <v>225</v>
      </c>
      <c r="B17" s="129" t="s">
        <v>35</v>
      </c>
      <c r="C17" s="92" t="s">
        <v>167</v>
      </c>
      <c r="D17" s="93">
        <v>0</v>
      </c>
      <c r="E17" s="130">
        <v>347.674</v>
      </c>
      <c r="F17" s="94">
        <f t="shared" si="0"/>
        <v>347.674</v>
      </c>
      <c r="G17" s="93">
        <v>0</v>
      </c>
      <c r="H17" s="95">
        <v>347.674</v>
      </c>
      <c r="I17" s="94">
        <f t="shared" si="1"/>
        <v>347.674</v>
      </c>
    </row>
    <row r="18" spans="1:9" ht="47.25">
      <c r="A18" s="127" t="s">
        <v>225</v>
      </c>
      <c r="B18" s="129" t="s">
        <v>36</v>
      </c>
      <c r="C18" s="91" t="s">
        <v>167</v>
      </c>
      <c r="D18" s="93">
        <v>0</v>
      </c>
      <c r="E18" s="130">
        <v>303.899</v>
      </c>
      <c r="F18" s="94">
        <f t="shared" si="0"/>
        <v>303.899</v>
      </c>
      <c r="G18" s="93">
        <v>0</v>
      </c>
      <c r="H18" s="95">
        <v>303.898</v>
      </c>
      <c r="I18" s="94">
        <f t="shared" si="1"/>
        <v>303.898</v>
      </c>
    </row>
    <row r="19" spans="1:9" ht="94.5">
      <c r="A19" s="127" t="s">
        <v>225</v>
      </c>
      <c r="B19" s="129" t="s">
        <v>37</v>
      </c>
      <c r="C19" s="91" t="s">
        <v>167</v>
      </c>
      <c r="D19" s="93">
        <v>0</v>
      </c>
      <c r="E19" s="130">
        <v>650.112</v>
      </c>
      <c r="F19" s="94">
        <f t="shared" si="0"/>
        <v>650.112</v>
      </c>
      <c r="G19" s="93">
        <v>0</v>
      </c>
      <c r="H19" s="95">
        <v>650.112</v>
      </c>
      <c r="I19" s="94">
        <f t="shared" si="1"/>
        <v>650.112</v>
      </c>
    </row>
    <row r="20" spans="1:9" ht="157.5">
      <c r="A20" s="127" t="s">
        <v>225</v>
      </c>
      <c r="B20" s="129" t="s">
        <v>38</v>
      </c>
      <c r="C20" s="91" t="s">
        <v>167</v>
      </c>
      <c r="D20" s="93">
        <v>0</v>
      </c>
      <c r="E20" s="130">
        <v>1199.58</v>
      </c>
      <c r="F20" s="94">
        <f t="shared" si="0"/>
        <v>1199.58</v>
      </c>
      <c r="G20" s="93">
        <v>0</v>
      </c>
      <c r="H20" s="95">
        <v>1199.579</v>
      </c>
      <c r="I20" s="94">
        <f t="shared" si="1"/>
        <v>1199.579</v>
      </c>
    </row>
    <row r="21" spans="1:9" ht="31.5">
      <c r="A21" s="127" t="s">
        <v>222</v>
      </c>
      <c r="B21" s="129" t="s">
        <v>39</v>
      </c>
      <c r="C21" s="91" t="s">
        <v>164</v>
      </c>
      <c r="D21" s="93">
        <v>0</v>
      </c>
      <c r="E21" s="130">
        <v>513</v>
      </c>
      <c r="F21" s="94">
        <f t="shared" si="0"/>
        <v>513</v>
      </c>
      <c r="G21" s="93">
        <v>0</v>
      </c>
      <c r="H21" s="95">
        <v>513</v>
      </c>
      <c r="I21" s="94">
        <f t="shared" si="1"/>
        <v>513</v>
      </c>
    </row>
    <row r="22" spans="1:9" ht="20.25" customHeight="1">
      <c r="A22" s="127" t="s">
        <v>253</v>
      </c>
      <c r="B22" s="129" t="s">
        <v>387</v>
      </c>
      <c r="C22" s="91" t="s">
        <v>171</v>
      </c>
      <c r="D22" s="93">
        <v>0</v>
      </c>
      <c r="E22" s="130">
        <v>199.9</v>
      </c>
      <c r="F22" s="94">
        <f t="shared" si="0"/>
        <v>199.9</v>
      </c>
      <c r="G22" s="93">
        <v>0</v>
      </c>
      <c r="H22" s="95">
        <v>199.896</v>
      </c>
      <c r="I22" s="94">
        <f t="shared" si="1"/>
        <v>199.896</v>
      </c>
    </row>
    <row r="23" spans="1:9" ht="45" customHeight="1">
      <c r="A23" s="127" t="s">
        <v>344</v>
      </c>
      <c r="B23" s="129" t="s">
        <v>40</v>
      </c>
      <c r="C23" s="91" t="s">
        <v>181</v>
      </c>
      <c r="D23" s="93">
        <v>0</v>
      </c>
      <c r="E23" s="131">
        <v>205.036</v>
      </c>
      <c r="F23" s="94">
        <f t="shared" si="0"/>
        <v>205.036</v>
      </c>
      <c r="G23" s="93">
        <v>0</v>
      </c>
      <c r="H23" s="95">
        <v>183.583</v>
      </c>
      <c r="I23" s="94">
        <f t="shared" si="1"/>
        <v>183.583</v>
      </c>
    </row>
    <row r="24" spans="1:9" ht="78.75">
      <c r="A24" s="127" t="s">
        <v>222</v>
      </c>
      <c r="B24" s="129" t="s">
        <v>41</v>
      </c>
      <c r="C24" s="91" t="s">
        <v>164</v>
      </c>
      <c r="D24" s="93">
        <v>0</v>
      </c>
      <c r="E24" s="131">
        <v>309.75</v>
      </c>
      <c r="F24" s="94">
        <f t="shared" si="0"/>
        <v>309.75</v>
      </c>
      <c r="G24" s="93"/>
      <c r="H24" s="95">
        <v>309.75</v>
      </c>
      <c r="I24" s="94">
        <f t="shared" si="1"/>
        <v>309.75</v>
      </c>
    </row>
    <row r="25" spans="1:9" ht="45" customHeight="1">
      <c r="A25" s="127" t="s">
        <v>253</v>
      </c>
      <c r="B25" s="129" t="s">
        <v>42</v>
      </c>
      <c r="C25" s="91" t="s">
        <v>171</v>
      </c>
      <c r="D25" s="93">
        <v>0</v>
      </c>
      <c r="E25" s="131">
        <v>29.999</v>
      </c>
      <c r="F25" s="94">
        <f t="shared" si="0"/>
        <v>29.999</v>
      </c>
      <c r="G25" s="93"/>
      <c r="H25" s="95">
        <v>29.999</v>
      </c>
      <c r="I25" s="94">
        <f t="shared" si="1"/>
        <v>29.999</v>
      </c>
    </row>
    <row r="26" spans="1:9" ht="47.25">
      <c r="A26" s="127" t="s">
        <v>222</v>
      </c>
      <c r="B26" s="129" t="s">
        <v>43</v>
      </c>
      <c r="C26" s="91" t="s">
        <v>164</v>
      </c>
      <c r="D26" s="93">
        <v>0</v>
      </c>
      <c r="E26" s="131">
        <v>129.03</v>
      </c>
      <c r="F26" s="94">
        <f t="shared" si="0"/>
        <v>129.03</v>
      </c>
      <c r="G26" s="93"/>
      <c r="H26" s="95">
        <v>129.03</v>
      </c>
      <c r="I26" s="94">
        <f t="shared" si="1"/>
        <v>129.03</v>
      </c>
    </row>
    <row r="27" spans="1:9" ht="47.25">
      <c r="A27" s="127" t="s">
        <v>222</v>
      </c>
      <c r="B27" s="129" t="s">
        <v>44</v>
      </c>
      <c r="C27" s="91" t="s">
        <v>164</v>
      </c>
      <c r="D27" s="93">
        <v>0</v>
      </c>
      <c r="E27" s="131">
        <v>149.622</v>
      </c>
      <c r="F27" s="94">
        <f t="shared" si="0"/>
        <v>149.622</v>
      </c>
      <c r="G27" s="93"/>
      <c r="H27" s="95">
        <v>149.621</v>
      </c>
      <c r="I27" s="94">
        <f t="shared" si="1"/>
        <v>149.621</v>
      </c>
    </row>
    <row r="28" spans="1:9" ht="47.25">
      <c r="A28" s="127" t="s">
        <v>222</v>
      </c>
      <c r="B28" s="129" t="s">
        <v>45</v>
      </c>
      <c r="C28" s="91" t="s">
        <v>164</v>
      </c>
      <c r="D28" s="93">
        <v>0</v>
      </c>
      <c r="E28" s="131">
        <v>145.839</v>
      </c>
      <c r="F28" s="94">
        <f t="shared" si="0"/>
        <v>145.839</v>
      </c>
      <c r="G28" s="93"/>
      <c r="H28" s="95">
        <v>145.838</v>
      </c>
      <c r="I28" s="94">
        <f t="shared" si="1"/>
        <v>145.838</v>
      </c>
    </row>
    <row r="29" spans="1:9" ht="45" customHeight="1">
      <c r="A29" s="127" t="s">
        <v>388</v>
      </c>
      <c r="B29" s="129" t="s">
        <v>46</v>
      </c>
      <c r="C29" s="91" t="s">
        <v>28</v>
      </c>
      <c r="D29" s="93">
        <v>0</v>
      </c>
      <c r="E29" s="131">
        <v>950.763</v>
      </c>
      <c r="F29" s="94">
        <f t="shared" si="0"/>
        <v>950.763</v>
      </c>
      <c r="G29" s="93"/>
      <c r="H29" s="95">
        <v>950.763</v>
      </c>
      <c r="I29" s="94">
        <f t="shared" si="1"/>
        <v>950.763</v>
      </c>
    </row>
    <row r="30" spans="1:9" ht="45" customHeight="1">
      <c r="A30" s="127" t="s">
        <v>242</v>
      </c>
      <c r="B30" s="129" t="s">
        <v>47</v>
      </c>
      <c r="C30" s="91" t="s">
        <v>29</v>
      </c>
      <c r="D30" s="93">
        <v>0</v>
      </c>
      <c r="E30" s="131">
        <v>141</v>
      </c>
      <c r="F30" s="94">
        <f t="shared" si="0"/>
        <v>141</v>
      </c>
      <c r="G30" s="93"/>
      <c r="H30" s="95">
        <v>106.459</v>
      </c>
      <c r="I30" s="94">
        <f t="shared" si="1"/>
        <v>106.459</v>
      </c>
    </row>
    <row r="31" spans="1:9" ht="45" customHeight="1">
      <c r="A31" s="127" t="s">
        <v>253</v>
      </c>
      <c r="B31" s="129" t="s">
        <v>48</v>
      </c>
      <c r="C31" s="91" t="s">
        <v>171</v>
      </c>
      <c r="D31" s="93">
        <v>0</v>
      </c>
      <c r="E31" s="131">
        <v>100</v>
      </c>
      <c r="F31" s="94">
        <f t="shared" si="0"/>
        <v>100</v>
      </c>
      <c r="G31" s="93"/>
      <c r="H31" s="95">
        <v>97.431</v>
      </c>
      <c r="I31" s="94">
        <f t="shared" si="1"/>
        <v>97.431</v>
      </c>
    </row>
    <row r="32" spans="1:9" ht="45" customHeight="1">
      <c r="A32" s="127" t="s">
        <v>253</v>
      </c>
      <c r="B32" s="129" t="s">
        <v>49</v>
      </c>
      <c r="C32" s="91" t="s">
        <v>171</v>
      </c>
      <c r="D32" s="93">
        <v>0</v>
      </c>
      <c r="E32" s="130">
        <v>80</v>
      </c>
      <c r="F32" s="94">
        <f t="shared" si="0"/>
        <v>80</v>
      </c>
      <c r="G32" s="93"/>
      <c r="H32" s="95">
        <v>80</v>
      </c>
      <c r="I32" s="94">
        <f t="shared" si="1"/>
        <v>80</v>
      </c>
    </row>
    <row r="33" spans="1:9" ht="45" customHeight="1">
      <c r="A33" s="127" t="s">
        <v>253</v>
      </c>
      <c r="B33" s="129" t="s">
        <v>50</v>
      </c>
      <c r="C33" s="91" t="s">
        <v>171</v>
      </c>
      <c r="D33" s="93">
        <v>0</v>
      </c>
      <c r="E33" s="130">
        <v>43.281</v>
      </c>
      <c r="F33" s="94">
        <f t="shared" si="0"/>
        <v>43.281</v>
      </c>
      <c r="G33" s="93"/>
      <c r="H33" s="95">
        <v>43.281</v>
      </c>
      <c r="I33" s="94">
        <f t="shared" si="1"/>
        <v>43.281</v>
      </c>
    </row>
    <row r="34" spans="1:9" ht="45" customHeight="1">
      <c r="A34" s="127" t="s">
        <v>194</v>
      </c>
      <c r="B34" s="129" t="s">
        <v>51</v>
      </c>
      <c r="C34" s="91" t="s">
        <v>30</v>
      </c>
      <c r="D34" s="93">
        <v>0</v>
      </c>
      <c r="E34" s="130">
        <v>49.188</v>
      </c>
      <c r="F34" s="94">
        <f t="shared" si="0"/>
        <v>49.188</v>
      </c>
      <c r="G34" s="93"/>
      <c r="H34" s="95">
        <v>49.188</v>
      </c>
      <c r="I34" s="94">
        <f t="shared" si="1"/>
        <v>49.188</v>
      </c>
    </row>
    <row r="35" spans="1:9" ht="45" customHeight="1">
      <c r="A35" s="127" t="s">
        <v>194</v>
      </c>
      <c r="B35" s="129" t="s">
        <v>52</v>
      </c>
      <c r="C35" s="91" t="s">
        <v>30</v>
      </c>
      <c r="D35" s="93">
        <v>0</v>
      </c>
      <c r="E35" s="130">
        <v>32.775</v>
      </c>
      <c r="F35" s="94">
        <f t="shared" si="0"/>
        <v>32.775</v>
      </c>
      <c r="G35" s="93"/>
      <c r="H35" s="95">
        <v>31.2</v>
      </c>
      <c r="I35" s="94">
        <f t="shared" si="1"/>
        <v>31.2</v>
      </c>
    </row>
    <row r="36" spans="1:9" ht="45" customHeight="1">
      <c r="A36" s="127" t="s">
        <v>194</v>
      </c>
      <c r="B36" s="129" t="s">
        <v>53</v>
      </c>
      <c r="C36" s="91" t="s">
        <v>30</v>
      </c>
      <c r="D36" s="93">
        <v>0</v>
      </c>
      <c r="E36" s="130">
        <v>100</v>
      </c>
      <c r="F36" s="94">
        <f t="shared" si="0"/>
        <v>100</v>
      </c>
      <c r="G36" s="93"/>
      <c r="H36" s="95">
        <v>99.958</v>
      </c>
      <c r="I36" s="94">
        <f t="shared" si="1"/>
        <v>99.958</v>
      </c>
    </row>
    <row r="37" spans="1:9" ht="47.25">
      <c r="A37" s="127" t="s">
        <v>344</v>
      </c>
      <c r="B37" s="129" t="s">
        <v>54</v>
      </c>
      <c r="C37" s="91" t="s">
        <v>181</v>
      </c>
      <c r="D37" s="93">
        <v>0</v>
      </c>
      <c r="E37" s="131">
        <v>1225.07</v>
      </c>
      <c r="F37" s="94">
        <f t="shared" si="0"/>
        <v>1225.07</v>
      </c>
      <c r="G37" s="93"/>
      <c r="H37" s="95">
        <v>1225.061</v>
      </c>
      <c r="I37" s="94">
        <f t="shared" si="1"/>
        <v>1225.061</v>
      </c>
    </row>
    <row r="38" spans="1:9" ht="45" customHeight="1">
      <c r="A38" s="127" t="s">
        <v>344</v>
      </c>
      <c r="B38" s="129" t="s">
        <v>55</v>
      </c>
      <c r="C38" s="91" t="s">
        <v>181</v>
      </c>
      <c r="D38" s="93">
        <v>0</v>
      </c>
      <c r="E38" s="131">
        <v>600</v>
      </c>
      <c r="F38" s="94">
        <f t="shared" si="0"/>
        <v>600</v>
      </c>
      <c r="G38" s="93"/>
      <c r="H38" s="95">
        <v>600</v>
      </c>
      <c r="I38" s="94">
        <f t="shared" si="1"/>
        <v>600</v>
      </c>
    </row>
    <row r="39" spans="1:9" ht="26.25" customHeight="1">
      <c r="A39" s="171" t="s">
        <v>116</v>
      </c>
      <c r="B39" s="172"/>
      <c r="C39" s="173"/>
      <c r="D39" s="93">
        <f aca="true" t="shared" si="2" ref="D39:I39">SUM(D13:D38)</f>
        <v>0</v>
      </c>
      <c r="E39" s="94">
        <f t="shared" si="2"/>
        <v>14466.047</v>
      </c>
      <c r="F39" s="94">
        <f t="shared" si="2"/>
        <v>14466.047</v>
      </c>
      <c r="G39" s="93">
        <f t="shared" si="2"/>
        <v>0</v>
      </c>
      <c r="H39" s="94">
        <f t="shared" si="2"/>
        <v>14405.125000000004</v>
      </c>
      <c r="I39" s="94">
        <f t="shared" si="2"/>
        <v>14405.125000000004</v>
      </c>
    </row>
    <row r="40" spans="1:9" ht="30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21" customHeight="1">
      <c r="A41" s="5"/>
      <c r="B41" s="5"/>
      <c r="C41" s="5"/>
      <c r="D41" s="5"/>
      <c r="E41" s="5"/>
      <c r="F41" s="5"/>
      <c r="G41" s="5"/>
      <c r="H41" s="5"/>
      <c r="I41" s="5"/>
    </row>
    <row r="42" spans="2:9" s="36" customFormat="1" ht="24" customHeight="1">
      <c r="B42" s="20" t="s">
        <v>418</v>
      </c>
      <c r="C42" s="20"/>
      <c r="D42" s="169"/>
      <c r="E42" s="169"/>
      <c r="H42" s="132" t="s">
        <v>419</v>
      </c>
      <c r="I42" s="132"/>
    </row>
    <row r="43" spans="1:9" ht="14.25" customHeight="1">
      <c r="A43" s="8"/>
      <c r="B43" s="5"/>
      <c r="D43" s="170" t="s">
        <v>109</v>
      </c>
      <c r="E43" s="170"/>
      <c r="H43" s="133" t="s">
        <v>110</v>
      </c>
      <c r="I43" s="133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</sheetData>
  <sheetProtection/>
  <autoFilter ref="A11:J11"/>
  <mergeCells count="17">
    <mergeCell ref="G1:I1"/>
    <mergeCell ref="G2:I2"/>
    <mergeCell ref="A39:C39"/>
    <mergeCell ref="B10:B11"/>
    <mergeCell ref="A5:I5"/>
    <mergeCell ref="A6:I6"/>
    <mergeCell ref="A7:I7"/>
    <mergeCell ref="A8:I8"/>
    <mergeCell ref="A10:A11"/>
    <mergeCell ref="C10:C11"/>
    <mergeCell ref="H42:I42"/>
    <mergeCell ref="H43:I43"/>
    <mergeCell ref="D42:E42"/>
    <mergeCell ref="G3:I3"/>
    <mergeCell ref="D43:E43"/>
    <mergeCell ref="D10:F10"/>
    <mergeCell ref="G10:I10"/>
  </mergeCells>
  <printOptions/>
  <pageMargins left="0.35433070866141736" right="0.3937007874015748" top="0.7086614173228347" bottom="0.3937007874015748" header="0.5118110236220472" footer="0.5118110236220472"/>
  <pageSetup fitToHeight="9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F41" sqref="F41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5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2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7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39" customHeight="1">
      <c r="B13" s="33" t="s">
        <v>194</v>
      </c>
      <c r="C13" s="155" t="s">
        <v>156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29.2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45" customHeight="1">
      <c r="A19" s="34"/>
      <c r="B19" s="64" t="s">
        <v>206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20.25" customHeight="1">
      <c r="A20" s="58">
        <v>1</v>
      </c>
      <c r="B20" s="59" t="s">
        <v>198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14" customFormat="1" ht="36" customHeight="1">
      <c r="A21" s="58"/>
      <c r="B21" s="60" t="s">
        <v>195</v>
      </c>
      <c r="C21" s="25" t="s">
        <v>207</v>
      </c>
      <c r="D21" s="54" t="s">
        <v>211</v>
      </c>
      <c r="E21" s="61">
        <v>5137830</v>
      </c>
      <c r="F21" s="61">
        <v>181963</v>
      </c>
      <c r="G21" s="61">
        <f>E21+F21</f>
        <v>5319793</v>
      </c>
      <c r="H21" s="61">
        <v>5021439</v>
      </c>
      <c r="I21" s="61">
        <v>180346</v>
      </c>
      <c r="J21" s="61">
        <f>H21+I21</f>
        <v>5201785</v>
      </c>
      <c r="K21" s="61">
        <f>H21-E21</f>
        <v>-116391</v>
      </c>
      <c r="L21" s="61">
        <f>I21-F21</f>
        <v>-1617</v>
      </c>
      <c r="M21" s="61">
        <f>K21+L21</f>
        <v>-118008</v>
      </c>
    </row>
    <row r="22" spans="1:13" s="14" customFormat="1" ht="44.25" customHeight="1">
      <c r="A22" s="58"/>
      <c r="B22" s="60" t="s">
        <v>423</v>
      </c>
      <c r="C22" s="25" t="s">
        <v>207</v>
      </c>
      <c r="D22" s="54" t="s">
        <v>211</v>
      </c>
      <c r="E22" s="61">
        <v>22850</v>
      </c>
      <c r="F22" s="61">
        <v>0</v>
      </c>
      <c r="G22" s="61">
        <f>E22+F22</f>
        <v>22850</v>
      </c>
      <c r="H22" s="61">
        <v>0</v>
      </c>
      <c r="I22" s="61">
        <v>0</v>
      </c>
      <c r="J22" s="61">
        <f>H22+I22</f>
        <v>0</v>
      </c>
      <c r="K22" s="61">
        <f>H22-E22</f>
        <v>-22850</v>
      </c>
      <c r="L22" s="61">
        <v>0</v>
      </c>
      <c r="M22" s="61">
        <f>K22+L22</f>
        <v>-22850</v>
      </c>
    </row>
    <row r="23" spans="1:13" s="14" customFormat="1" ht="32.25" customHeight="1">
      <c r="A23" s="58"/>
      <c r="B23" s="60" t="s">
        <v>196</v>
      </c>
      <c r="C23" s="25" t="s">
        <v>135</v>
      </c>
      <c r="D23" s="54" t="s">
        <v>210</v>
      </c>
      <c r="E23" s="61">
        <v>32</v>
      </c>
      <c r="F23" s="61">
        <v>32</v>
      </c>
      <c r="G23" s="61">
        <v>32</v>
      </c>
      <c r="H23" s="61">
        <v>29</v>
      </c>
      <c r="I23" s="61">
        <v>29</v>
      </c>
      <c r="J23" s="61">
        <v>29</v>
      </c>
      <c r="K23" s="61">
        <f>H23-E23</f>
        <v>-3</v>
      </c>
      <c r="L23" s="61">
        <v>-3</v>
      </c>
      <c r="M23" s="61">
        <v>-3</v>
      </c>
    </row>
    <row r="24" spans="1:13" s="14" customFormat="1" ht="15.75" customHeight="1">
      <c r="A24" s="58">
        <v>2</v>
      </c>
      <c r="B24" s="59" t="s">
        <v>199</v>
      </c>
      <c r="C24" s="38"/>
      <c r="D24" s="41"/>
      <c r="E24" s="38"/>
      <c r="F24" s="38"/>
      <c r="G24" s="58"/>
      <c r="H24" s="38"/>
      <c r="I24" s="38"/>
      <c r="J24" s="58"/>
      <c r="K24" s="38"/>
      <c r="L24" s="38"/>
      <c r="M24" s="58"/>
    </row>
    <row r="25" spans="1:13" s="14" customFormat="1" ht="43.5" customHeight="1">
      <c r="A25" s="58"/>
      <c r="B25" s="60" t="s">
        <v>197</v>
      </c>
      <c r="C25" s="25" t="s">
        <v>135</v>
      </c>
      <c r="D25" s="54" t="s">
        <v>209</v>
      </c>
      <c r="E25" s="61">
        <v>4000</v>
      </c>
      <c r="F25" s="61">
        <v>4000</v>
      </c>
      <c r="G25" s="61">
        <v>4000</v>
      </c>
      <c r="H25" s="61">
        <v>4221</v>
      </c>
      <c r="I25" s="61">
        <v>4221</v>
      </c>
      <c r="J25" s="61">
        <v>4221</v>
      </c>
      <c r="K25" s="61">
        <f>H25-E25</f>
        <v>221</v>
      </c>
      <c r="L25" s="61">
        <v>221</v>
      </c>
      <c r="M25" s="61">
        <v>221</v>
      </c>
    </row>
    <row r="26" spans="1:13" s="14" customFormat="1" ht="27" customHeight="1">
      <c r="A26" s="58"/>
      <c r="B26" s="60" t="s">
        <v>478</v>
      </c>
      <c r="C26" s="25" t="s">
        <v>135</v>
      </c>
      <c r="D26" s="41" t="s">
        <v>208</v>
      </c>
      <c r="E26" s="61">
        <v>49</v>
      </c>
      <c r="F26" s="61">
        <v>49</v>
      </c>
      <c r="G26" s="61">
        <v>49</v>
      </c>
      <c r="H26" s="61">
        <v>153</v>
      </c>
      <c r="I26" s="61">
        <v>153</v>
      </c>
      <c r="J26" s="61">
        <v>153</v>
      </c>
      <c r="K26" s="61">
        <f>H26-E26</f>
        <v>104</v>
      </c>
      <c r="L26" s="61">
        <v>104</v>
      </c>
      <c r="M26" s="61">
        <v>104</v>
      </c>
    </row>
    <row r="27" spans="1:13" s="14" customFormat="1" ht="15" customHeight="1">
      <c r="A27" s="58">
        <v>3</v>
      </c>
      <c r="B27" s="59" t="s">
        <v>200</v>
      </c>
      <c r="C27" s="41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33" customHeight="1">
      <c r="A28" s="58"/>
      <c r="B28" s="60" t="s">
        <v>201</v>
      </c>
      <c r="C28" s="25" t="s">
        <v>135</v>
      </c>
      <c r="D28" s="41" t="s">
        <v>208</v>
      </c>
      <c r="E28" s="61">
        <v>48</v>
      </c>
      <c r="F28" s="61">
        <v>48</v>
      </c>
      <c r="G28" s="61">
        <v>48</v>
      </c>
      <c r="H28" s="61">
        <v>94</v>
      </c>
      <c r="I28" s="61">
        <v>94</v>
      </c>
      <c r="J28" s="61">
        <v>94</v>
      </c>
      <c r="K28" s="61">
        <f>H28-E28</f>
        <v>46</v>
      </c>
      <c r="L28" s="61">
        <v>46</v>
      </c>
      <c r="M28" s="61">
        <v>46</v>
      </c>
    </row>
    <row r="29" spans="1:13" s="14" customFormat="1" ht="32.25" customHeight="1">
      <c r="A29" s="58"/>
      <c r="B29" s="60" t="s">
        <v>202</v>
      </c>
      <c r="C29" s="25" t="s">
        <v>135</v>
      </c>
      <c r="D29" s="41" t="s">
        <v>208</v>
      </c>
      <c r="E29" s="61">
        <v>2</v>
      </c>
      <c r="F29" s="61">
        <v>2</v>
      </c>
      <c r="G29" s="61">
        <v>2</v>
      </c>
      <c r="H29" s="61">
        <v>5</v>
      </c>
      <c r="I29" s="61">
        <v>5</v>
      </c>
      <c r="J29" s="61">
        <v>5</v>
      </c>
      <c r="K29" s="61">
        <v>4</v>
      </c>
      <c r="L29" s="61">
        <v>4</v>
      </c>
      <c r="M29" s="61">
        <v>4</v>
      </c>
    </row>
    <row r="30" spans="1:13" s="14" customFormat="1" ht="31.5" customHeight="1">
      <c r="A30" s="58"/>
      <c r="B30" s="60" t="s">
        <v>203</v>
      </c>
      <c r="C30" s="25" t="s">
        <v>207</v>
      </c>
      <c r="D30" s="41" t="s">
        <v>208</v>
      </c>
      <c r="E30" s="61">
        <v>160557</v>
      </c>
      <c r="F30" s="61">
        <v>5686</v>
      </c>
      <c r="G30" s="61">
        <f>E30+F30</f>
        <v>166243</v>
      </c>
      <c r="H30" s="61">
        <v>173153</v>
      </c>
      <c r="I30" s="61">
        <v>6219</v>
      </c>
      <c r="J30" s="61">
        <f>H30+I30</f>
        <v>179372</v>
      </c>
      <c r="K30" s="61">
        <f>H30-E30</f>
        <v>12596</v>
      </c>
      <c r="L30" s="61">
        <v>532</v>
      </c>
      <c r="M30" s="61">
        <f>K30+L30</f>
        <v>13128</v>
      </c>
    </row>
    <row r="31" spans="1:13" s="14" customFormat="1" ht="14.25" customHeight="1">
      <c r="A31" s="58">
        <v>4</v>
      </c>
      <c r="B31" s="59" t="s">
        <v>205</v>
      </c>
      <c r="C31" s="41"/>
      <c r="D31" s="41"/>
      <c r="E31" s="38"/>
      <c r="F31" s="38"/>
      <c r="G31" s="58"/>
      <c r="H31" s="38"/>
      <c r="I31" s="38"/>
      <c r="J31" s="58"/>
      <c r="K31" s="38"/>
      <c r="L31" s="38"/>
      <c r="M31" s="58"/>
    </row>
    <row r="32" spans="1:13" s="14" customFormat="1" ht="47.25" customHeight="1">
      <c r="A32" s="41"/>
      <c r="B32" s="62" t="s">
        <v>204</v>
      </c>
      <c r="C32" s="25" t="s">
        <v>141</v>
      </c>
      <c r="D32" s="41" t="s">
        <v>208</v>
      </c>
      <c r="E32" s="105">
        <v>42</v>
      </c>
      <c r="F32" s="105">
        <v>42</v>
      </c>
      <c r="G32" s="105">
        <v>42</v>
      </c>
      <c r="H32" s="105">
        <v>81</v>
      </c>
      <c r="I32" s="105">
        <v>81</v>
      </c>
      <c r="J32" s="105">
        <v>81</v>
      </c>
      <c r="K32" s="105">
        <v>40</v>
      </c>
      <c r="L32" s="105">
        <v>40</v>
      </c>
      <c r="M32" s="106">
        <v>40</v>
      </c>
    </row>
    <row r="33" spans="1:13" ht="24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2" s="36" customFormat="1" ht="25.5" customHeight="1">
      <c r="A34" s="20" t="s">
        <v>418</v>
      </c>
      <c r="B34" s="20"/>
      <c r="C34" s="20"/>
      <c r="F34" s="20"/>
      <c r="G34" s="37"/>
      <c r="H34" s="37"/>
      <c r="K34" s="132" t="s">
        <v>419</v>
      </c>
      <c r="L34" s="132"/>
    </row>
    <row r="35" spans="1:12" ht="14.25" customHeight="1">
      <c r="A35" s="8"/>
      <c r="B35" s="5"/>
      <c r="G35" s="134" t="s">
        <v>109</v>
      </c>
      <c r="H35" s="134"/>
      <c r="I35" s="17"/>
      <c r="K35" s="133" t="s">
        <v>110</v>
      </c>
      <c r="L35" s="133"/>
    </row>
  </sheetData>
  <sheetProtection/>
  <mergeCells count="21">
    <mergeCell ref="A16:A17"/>
    <mergeCell ref="G35:H35"/>
    <mergeCell ref="K35:L35"/>
    <mergeCell ref="A8:M8"/>
    <mergeCell ref="B16:B17"/>
    <mergeCell ref="C16:C17"/>
    <mergeCell ref="A7:M7"/>
    <mergeCell ref="E16:G16"/>
    <mergeCell ref="A9:M9"/>
    <mergeCell ref="A10:M10"/>
    <mergeCell ref="A11:M11"/>
    <mergeCell ref="D16:D17"/>
    <mergeCell ref="J1:M1"/>
    <mergeCell ref="J2:M2"/>
    <mergeCell ref="J3:M3"/>
    <mergeCell ref="A6:M6"/>
    <mergeCell ref="K34:L34"/>
    <mergeCell ref="H16:J16"/>
    <mergeCell ref="K16:M16"/>
    <mergeCell ref="C13:M13"/>
    <mergeCell ref="C14:M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8">
      <selection activeCell="D34" sqref="D34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5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8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7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22.5" customHeight="1">
      <c r="B13" s="33" t="s">
        <v>212</v>
      </c>
      <c r="C13" s="155" t="s">
        <v>213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64.5" customHeight="1">
      <c r="A19" s="34"/>
      <c r="B19" s="64" t="s">
        <v>214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14" customFormat="1" ht="27" customHeight="1">
      <c r="A21" s="58"/>
      <c r="B21" s="60" t="s">
        <v>195</v>
      </c>
      <c r="C21" s="38" t="s">
        <v>220</v>
      </c>
      <c r="D21" s="54" t="s">
        <v>211</v>
      </c>
      <c r="E21" s="61">
        <v>68500</v>
      </c>
      <c r="F21" s="61"/>
      <c r="G21" s="61">
        <f>E21+F21</f>
        <v>68500</v>
      </c>
      <c r="H21" s="61">
        <v>68500</v>
      </c>
      <c r="I21" s="61"/>
      <c r="J21" s="61">
        <f>H21+I21</f>
        <v>68500</v>
      </c>
      <c r="K21" s="61">
        <f>H21-E21</f>
        <v>0</v>
      </c>
      <c r="L21" s="61">
        <v>0</v>
      </c>
      <c r="M21" s="61">
        <f>K21+L21</f>
        <v>0</v>
      </c>
    </row>
    <row r="22" spans="1:13" s="14" customFormat="1" ht="64.5" customHeight="1">
      <c r="A22" s="58"/>
      <c r="B22" s="60" t="s">
        <v>215</v>
      </c>
      <c r="C22" s="38" t="s">
        <v>135</v>
      </c>
      <c r="D22" s="54" t="s">
        <v>219</v>
      </c>
      <c r="E22" s="61">
        <v>202</v>
      </c>
      <c r="F22" s="61"/>
      <c r="G22" s="61">
        <f>E22+F22</f>
        <v>202</v>
      </c>
      <c r="H22" s="61">
        <v>202</v>
      </c>
      <c r="I22" s="61"/>
      <c r="J22" s="61">
        <f>H22+I22</f>
        <v>202</v>
      </c>
      <c r="K22" s="61">
        <f>H22-E22</f>
        <v>0</v>
      </c>
      <c r="L22" s="61">
        <v>0</v>
      </c>
      <c r="M22" s="61">
        <f>K22+L22</f>
        <v>0</v>
      </c>
    </row>
    <row r="23" spans="1:13" s="14" customFormat="1" ht="15.75" customHeight="1">
      <c r="A23" s="58">
        <v>2</v>
      </c>
      <c r="B23" s="59" t="s">
        <v>199</v>
      </c>
      <c r="C23" s="38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s="14" customFormat="1" ht="30" customHeight="1">
      <c r="A24" s="58"/>
      <c r="B24" s="60" t="s">
        <v>216</v>
      </c>
      <c r="C24" s="38" t="s">
        <v>135</v>
      </c>
      <c r="D24" s="54" t="s">
        <v>208</v>
      </c>
      <c r="E24" s="61">
        <v>137</v>
      </c>
      <c r="F24" s="61"/>
      <c r="G24" s="61">
        <f>E24+F24</f>
        <v>137</v>
      </c>
      <c r="H24" s="61">
        <v>137</v>
      </c>
      <c r="I24" s="61"/>
      <c r="J24" s="61">
        <f>H24+I24</f>
        <v>137</v>
      </c>
      <c r="K24" s="61">
        <f>H24-E24</f>
        <v>0</v>
      </c>
      <c r="L24" s="61">
        <v>0</v>
      </c>
      <c r="M24" s="61">
        <f>K24+L24</f>
        <v>0</v>
      </c>
    </row>
    <row r="25" spans="1:13" s="14" customFormat="1" ht="15" customHeight="1">
      <c r="A25" s="58">
        <v>3</v>
      </c>
      <c r="B25" s="59" t="s">
        <v>200</v>
      </c>
      <c r="C25" s="41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s="14" customFormat="1" ht="33" customHeight="1">
      <c r="A26" s="58"/>
      <c r="B26" s="60" t="s">
        <v>217</v>
      </c>
      <c r="C26" s="38" t="s">
        <v>220</v>
      </c>
      <c r="D26" s="54" t="s">
        <v>208</v>
      </c>
      <c r="E26" s="61">
        <v>500</v>
      </c>
      <c r="F26" s="61"/>
      <c r="G26" s="61">
        <f>E26+F26</f>
        <v>500</v>
      </c>
      <c r="H26" s="61">
        <v>500</v>
      </c>
      <c r="I26" s="61"/>
      <c r="J26" s="61">
        <f>H26+I26</f>
        <v>500</v>
      </c>
      <c r="K26" s="61">
        <f>H26-E26</f>
        <v>0</v>
      </c>
      <c r="L26" s="61">
        <v>0</v>
      </c>
      <c r="M26" s="61">
        <f>K26+L26</f>
        <v>0</v>
      </c>
    </row>
    <row r="27" spans="1:13" s="14" customFormat="1" ht="14.25" customHeight="1">
      <c r="A27" s="58">
        <v>4</v>
      </c>
      <c r="B27" s="59" t="s">
        <v>205</v>
      </c>
      <c r="C27" s="41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30" customHeight="1">
      <c r="A28" s="41"/>
      <c r="B28" s="62" t="s">
        <v>218</v>
      </c>
      <c r="C28" s="38" t="s">
        <v>221</v>
      </c>
      <c r="D28" s="54" t="s">
        <v>208</v>
      </c>
      <c r="E28" s="63">
        <v>167</v>
      </c>
      <c r="F28" s="61"/>
      <c r="G28" s="61">
        <f>E28+F28</f>
        <v>167</v>
      </c>
      <c r="H28" s="61">
        <v>167</v>
      </c>
      <c r="I28" s="61"/>
      <c r="J28" s="61">
        <f>H28+I28</f>
        <v>167</v>
      </c>
      <c r="K28" s="61">
        <f>H28-E28</f>
        <v>0</v>
      </c>
      <c r="L28" s="61">
        <v>0</v>
      </c>
      <c r="M28" s="61">
        <f>K28+L28</f>
        <v>0</v>
      </c>
    </row>
    <row r="29" spans="1:13" s="14" customFormat="1" ht="84.75" customHeight="1">
      <c r="A29" s="34"/>
      <c r="B29" s="64" t="s">
        <v>64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4" customFormat="1" ht="30" customHeight="1">
      <c r="A30" s="58">
        <v>1</v>
      </c>
      <c r="B30" s="59" t="s">
        <v>198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14" customFormat="1" ht="30" customHeight="1">
      <c r="A31" s="58"/>
      <c r="B31" s="60" t="s">
        <v>195</v>
      </c>
      <c r="C31" s="38" t="s">
        <v>220</v>
      </c>
      <c r="D31" s="54" t="s">
        <v>211</v>
      </c>
      <c r="E31" s="61">
        <v>142500</v>
      </c>
      <c r="F31" s="61"/>
      <c r="G31" s="61">
        <f>E31+F31</f>
        <v>142500</v>
      </c>
      <c r="H31" s="61">
        <v>142500</v>
      </c>
      <c r="I31" s="61"/>
      <c r="J31" s="61">
        <f>H31+I31</f>
        <v>142500</v>
      </c>
      <c r="K31" s="61">
        <f>H31-E31</f>
        <v>0</v>
      </c>
      <c r="L31" s="61">
        <v>0</v>
      </c>
      <c r="M31" s="61">
        <f>K31+L31</f>
        <v>0</v>
      </c>
    </row>
    <row r="32" spans="1:13" s="14" customFormat="1" ht="65.25" customHeight="1">
      <c r="A32" s="58"/>
      <c r="B32" s="60" t="s">
        <v>65</v>
      </c>
      <c r="C32" s="38" t="s">
        <v>135</v>
      </c>
      <c r="D32" s="54" t="s">
        <v>327</v>
      </c>
      <c r="E32" s="61">
        <v>19</v>
      </c>
      <c r="F32" s="61"/>
      <c r="G32" s="61">
        <f>E32+F32</f>
        <v>19</v>
      </c>
      <c r="H32" s="61">
        <v>19</v>
      </c>
      <c r="I32" s="61"/>
      <c r="J32" s="61">
        <f>H32+I32</f>
        <v>19</v>
      </c>
      <c r="K32" s="61">
        <f>H32-E32</f>
        <v>0</v>
      </c>
      <c r="L32" s="61">
        <v>0</v>
      </c>
      <c r="M32" s="61">
        <f>K32+L32</f>
        <v>0</v>
      </c>
    </row>
    <row r="33" spans="1:13" s="14" customFormat="1" ht="30" customHeight="1">
      <c r="A33" s="58">
        <v>2</v>
      </c>
      <c r="B33" s="59" t="s">
        <v>199</v>
      </c>
      <c r="C33" s="38"/>
      <c r="D33" s="41"/>
      <c r="E33" s="38"/>
      <c r="F33" s="38"/>
      <c r="G33" s="58"/>
      <c r="H33" s="38"/>
      <c r="I33" s="38"/>
      <c r="J33" s="58"/>
      <c r="K33" s="38"/>
      <c r="L33" s="38"/>
      <c r="M33" s="58"/>
    </row>
    <row r="34" spans="1:13" s="14" customFormat="1" ht="59.25" customHeight="1">
      <c r="A34" s="58"/>
      <c r="B34" s="60" t="s">
        <v>66</v>
      </c>
      <c r="C34" s="38" t="s">
        <v>135</v>
      </c>
      <c r="D34" s="54" t="s">
        <v>327</v>
      </c>
      <c r="E34" s="61">
        <v>19</v>
      </c>
      <c r="F34" s="61"/>
      <c r="G34" s="61">
        <f>E34+F34</f>
        <v>19</v>
      </c>
      <c r="H34" s="61">
        <v>19</v>
      </c>
      <c r="I34" s="61"/>
      <c r="J34" s="61">
        <f>H34+I34</f>
        <v>19</v>
      </c>
      <c r="K34" s="61">
        <f>H34-E34</f>
        <v>0</v>
      </c>
      <c r="L34" s="61">
        <v>0</v>
      </c>
      <c r="M34" s="61">
        <f>K34+L34</f>
        <v>0</v>
      </c>
    </row>
    <row r="35" spans="1:13" s="14" customFormat="1" ht="30" customHeight="1">
      <c r="A35" s="58">
        <v>3</v>
      </c>
      <c r="B35" s="59" t="s">
        <v>200</v>
      </c>
      <c r="C35" s="41"/>
      <c r="D35" s="41"/>
      <c r="E35" s="38"/>
      <c r="F35" s="38"/>
      <c r="G35" s="58"/>
      <c r="H35" s="38"/>
      <c r="I35" s="38"/>
      <c r="J35" s="58"/>
      <c r="K35" s="38"/>
      <c r="L35" s="38"/>
      <c r="M35" s="58"/>
    </row>
    <row r="36" spans="1:13" s="14" customFormat="1" ht="48" customHeight="1">
      <c r="A36" s="58"/>
      <c r="B36" s="60" t="s">
        <v>67</v>
      </c>
      <c r="C36" s="38" t="s">
        <v>220</v>
      </c>
      <c r="D36" s="54" t="s">
        <v>208</v>
      </c>
      <c r="E36" s="61">
        <v>7500</v>
      </c>
      <c r="F36" s="61"/>
      <c r="G36" s="61">
        <f>E36+F36</f>
        <v>7500</v>
      </c>
      <c r="H36" s="61">
        <v>7500</v>
      </c>
      <c r="I36" s="61"/>
      <c r="J36" s="61">
        <f>H36+I36</f>
        <v>7500</v>
      </c>
      <c r="K36" s="61">
        <f>H36-E36</f>
        <v>0</v>
      </c>
      <c r="L36" s="61">
        <v>0</v>
      </c>
      <c r="M36" s="61">
        <f>K36+L36</f>
        <v>0</v>
      </c>
    </row>
    <row r="37" spans="1:13" s="14" customFormat="1" ht="30" customHeight="1">
      <c r="A37" s="58">
        <v>4</v>
      </c>
      <c r="B37" s="59" t="s">
        <v>205</v>
      </c>
      <c r="C37" s="41"/>
      <c r="D37" s="41"/>
      <c r="E37" s="38"/>
      <c r="F37" s="38"/>
      <c r="G37" s="58"/>
      <c r="H37" s="38"/>
      <c r="I37" s="38"/>
      <c r="J37" s="58"/>
      <c r="K37" s="38"/>
      <c r="L37" s="38"/>
      <c r="M37" s="58"/>
    </row>
    <row r="38" spans="1:13" s="14" customFormat="1" ht="64.5" customHeight="1">
      <c r="A38" s="41"/>
      <c r="B38" s="62" t="s">
        <v>68</v>
      </c>
      <c r="C38" s="38" t="s">
        <v>221</v>
      </c>
      <c r="D38" s="54" t="s">
        <v>208</v>
      </c>
      <c r="E38" s="63">
        <v>100</v>
      </c>
      <c r="F38" s="61"/>
      <c r="G38" s="61">
        <f>E38+F38</f>
        <v>100</v>
      </c>
      <c r="H38" s="61">
        <v>100</v>
      </c>
      <c r="I38" s="61"/>
      <c r="J38" s="61">
        <f>H38+I38</f>
        <v>100</v>
      </c>
      <c r="K38" s="61">
        <f>H38-E38</f>
        <v>0</v>
      </c>
      <c r="L38" s="61">
        <v>0</v>
      </c>
      <c r="M38" s="61">
        <f>K38+L38</f>
        <v>0</v>
      </c>
    </row>
    <row r="39" spans="1:13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23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2" s="36" customFormat="1" ht="24" customHeight="1">
      <c r="A41" s="20" t="s">
        <v>418</v>
      </c>
      <c r="B41" s="20"/>
      <c r="C41" s="20"/>
      <c r="F41" s="20"/>
      <c r="G41" s="37"/>
      <c r="H41" s="37"/>
      <c r="K41" s="132" t="s">
        <v>419</v>
      </c>
      <c r="L41" s="132"/>
    </row>
    <row r="42" spans="1:12" ht="14.25" customHeight="1">
      <c r="A42" s="8"/>
      <c r="B42" s="5"/>
      <c r="G42" s="134" t="s">
        <v>109</v>
      </c>
      <c r="H42" s="134"/>
      <c r="I42" s="17"/>
      <c r="K42" s="133" t="s">
        <v>110</v>
      </c>
      <c r="L42" s="133"/>
    </row>
  </sheetData>
  <sheetProtection/>
  <mergeCells count="21">
    <mergeCell ref="C16:C17"/>
    <mergeCell ref="A8:M8"/>
    <mergeCell ref="K41:L41"/>
    <mergeCell ref="G42:H42"/>
    <mergeCell ref="K42:L42"/>
    <mergeCell ref="A10:M10"/>
    <mergeCell ref="A11:M11"/>
    <mergeCell ref="C13:M13"/>
    <mergeCell ref="D16:D17"/>
    <mergeCell ref="A16:A17"/>
    <mergeCell ref="B16:B17"/>
    <mergeCell ref="C14:M14"/>
    <mergeCell ref="E16:G16"/>
    <mergeCell ref="H16:J16"/>
    <mergeCell ref="K16:M16"/>
    <mergeCell ref="A9:M9"/>
    <mergeCell ref="J1:M1"/>
    <mergeCell ref="J2:M2"/>
    <mergeCell ref="J3:M3"/>
    <mergeCell ref="A6:M6"/>
    <mergeCell ref="A7:M7"/>
  </mergeCells>
  <printOptions horizontalCentered="1"/>
  <pageMargins left="0.35433070866141736" right="0.35433070866141736" top="0.3937007874015748" bottom="0.3937007874015748" header="0.5118110236220472" footer="0.5118110236220472"/>
  <pageSetup fitToHeight="8" fitToWidth="1" horizontalDpi="600" verticalDpi="600" orientation="landscape" paperSize="9" scale="86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37">
      <selection activeCell="B41" sqref="B41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5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8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7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22.5" customHeight="1">
      <c r="B13" s="33" t="s">
        <v>222</v>
      </c>
      <c r="C13" s="155" t="s">
        <v>164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87" customHeight="1">
      <c r="A19" s="34"/>
      <c r="B19" s="64" t="s">
        <v>424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14" customFormat="1" ht="36" customHeight="1">
      <c r="A21" s="58"/>
      <c r="B21" s="60" t="s">
        <v>195</v>
      </c>
      <c r="C21" s="38" t="s">
        <v>220</v>
      </c>
      <c r="D21" s="54" t="s">
        <v>211</v>
      </c>
      <c r="E21" s="61">
        <v>13368800</v>
      </c>
      <c r="F21" s="61"/>
      <c r="G21" s="61">
        <f>E21+F21</f>
        <v>13368800</v>
      </c>
      <c r="H21" s="61">
        <v>13368800</v>
      </c>
      <c r="I21" s="61"/>
      <c r="J21" s="61">
        <f>H21</f>
        <v>13368800</v>
      </c>
      <c r="K21" s="61">
        <f>H21-E21</f>
        <v>0</v>
      </c>
      <c r="L21" s="61">
        <v>0</v>
      </c>
      <c r="M21" s="61">
        <f>K21+L21</f>
        <v>0</v>
      </c>
    </row>
    <row r="22" spans="1:13" s="14" customFormat="1" ht="36" customHeight="1">
      <c r="A22" s="58"/>
      <c r="B22" s="60" t="s">
        <v>425</v>
      </c>
      <c r="C22" s="38" t="s">
        <v>220</v>
      </c>
      <c r="D22" s="54" t="s">
        <v>211</v>
      </c>
      <c r="E22" s="61">
        <v>1626400</v>
      </c>
      <c r="F22" s="61"/>
      <c r="G22" s="61">
        <f>E22+F22</f>
        <v>1626400</v>
      </c>
      <c r="H22" s="61">
        <v>1626400</v>
      </c>
      <c r="I22" s="61"/>
      <c r="J22" s="61">
        <f aca="true" t="shared" si="0" ref="J22:J30">H22</f>
        <v>1626400</v>
      </c>
      <c r="K22" s="61">
        <f>H22-E22</f>
        <v>0</v>
      </c>
      <c r="L22" s="61">
        <v>0</v>
      </c>
      <c r="M22" s="61">
        <f>K22+L22</f>
        <v>0</v>
      </c>
    </row>
    <row r="23" spans="1:13" s="14" customFormat="1" ht="44.25" customHeight="1">
      <c r="A23" s="58"/>
      <c r="B23" s="60" t="s">
        <v>426</v>
      </c>
      <c r="C23" s="38" t="s">
        <v>220</v>
      </c>
      <c r="D23" s="54" t="s">
        <v>211</v>
      </c>
      <c r="E23" s="61">
        <v>842400</v>
      </c>
      <c r="F23" s="61"/>
      <c r="G23" s="61">
        <f>E23+F23</f>
        <v>842400</v>
      </c>
      <c r="H23" s="61">
        <v>842400</v>
      </c>
      <c r="I23" s="61"/>
      <c r="J23" s="61">
        <f t="shared" si="0"/>
        <v>842400</v>
      </c>
      <c r="K23" s="61">
        <f>H23-E23</f>
        <v>0</v>
      </c>
      <c r="L23" s="61">
        <f>I23-F23</f>
        <v>0</v>
      </c>
      <c r="M23" s="61">
        <f>J23-G23</f>
        <v>0</v>
      </c>
    </row>
    <row r="24" spans="1:13" s="14" customFormat="1" ht="208.5" customHeight="1">
      <c r="A24" s="58"/>
      <c r="B24" s="60" t="s">
        <v>427</v>
      </c>
      <c r="C24" s="38" t="s">
        <v>135</v>
      </c>
      <c r="D24" s="54" t="s">
        <v>431</v>
      </c>
      <c r="E24" s="61">
        <v>1</v>
      </c>
      <c r="F24" s="61"/>
      <c r="G24" s="61">
        <f>E24+F24</f>
        <v>1</v>
      </c>
      <c r="H24" s="61">
        <v>1</v>
      </c>
      <c r="I24" s="61"/>
      <c r="J24" s="61">
        <f t="shared" si="0"/>
        <v>1</v>
      </c>
      <c r="K24" s="61">
        <f>H24-E24</f>
        <v>0</v>
      </c>
      <c r="L24" s="61">
        <v>0</v>
      </c>
      <c r="M24" s="61">
        <f>K24+L24</f>
        <v>0</v>
      </c>
    </row>
    <row r="25" spans="1:13" s="14" customFormat="1" ht="15.75" customHeight="1">
      <c r="A25" s="58">
        <v>2</v>
      </c>
      <c r="B25" s="59" t="s">
        <v>199</v>
      </c>
      <c r="C25" s="38"/>
      <c r="D25" s="41"/>
      <c r="E25" s="38"/>
      <c r="F25" s="38"/>
      <c r="G25" s="58"/>
      <c r="H25" s="38"/>
      <c r="I25" s="38"/>
      <c r="J25" s="61"/>
      <c r="K25" s="38"/>
      <c r="L25" s="38"/>
      <c r="M25" s="58"/>
    </row>
    <row r="26" spans="1:13" s="14" customFormat="1" ht="217.5" customHeight="1">
      <c r="A26" s="58"/>
      <c r="B26" s="60" t="s">
        <v>428</v>
      </c>
      <c r="C26" s="38" t="s">
        <v>135</v>
      </c>
      <c r="D26" s="54" t="s">
        <v>431</v>
      </c>
      <c r="E26" s="61">
        <v>1</v>
      </c>
      <c r="F26" s="61"/>
      <c r="G26" s="61">
        <f>E26+F26</f>
        <v>1</v>
      </c>
      <c r="H26" s="61">
        <v>1</v>
      </c>
      <c r="I26" s="61"/>
      <c r="J26" s="61">
        <f t="shared" si="0"/>
        <v>1</v>
      </c>
      <c r="K26" s="61">
        <f>H26-E26</f>
        <v>0</v>
      </c>
      <c r="L26" s="61">
        <v>0</v>
      </c>
      <c r="M26" s="61">
        <f>K26+L26</f>
        <v>0</v>
      </c>
    </row>
    <row r="27" spans="1:13" s="14" customFormat="1" ht="15" customHeight="1">
      <c r="A27" s="58">
        <v>3</v>
      </c>
      <c r="B27" s="59" t="s">
        <v>200</v>
      </c>
      <c r="C27" s="41"/>
      <c r="D27" s="41"/>
      <c r="E27" s="38"/>
      <c r="F27" s="38"/>
      <c r="G27" s="58"/>
      <c r="H27" s="38"/>
      <c r="I27" s="38"/>
      <c r="J27" s="61"/>
      <c r="K27" s="38"/>
      <c r="L27" s="38"/>
      <c r="M27" s="58"/>
    </row>
    <row r="28" spans="1:13" s="14" customFormat="1" ht="33" customHeight="1">
      <c r="A28" s="58"/>
      <c r="B28" s="60" t="s">
        <v>429</v>
      </c>
      <c r="C28" s="38" t="s">
        <v>220</v>
      </c>
      <c r="D28" s="54" t="s">
        <v>208</v>
      </c>
      <c r="E28" s="61">
        <v>13368800</v>
      </c>
      <c r="F28" s="61"/>
      <c r="G28" s="61">
        <f>E28+F28</f>
        <v>13368800</v>
      </c>
      <c r="H28" s="61">
        <v>13368800</v>
      </c>
      <c r="I28" s="61"/>
      <c r="J28" s="61">
        <f t="shared" si="0"/>
        <v>13368800</v>
      </c>
      <c r="K28" s="61">
        <f>H28-E28</f>
        <v>0</v>
      </c>
      <c r="L28" s="61">
        <v>0</v>
      </c>
      <c r="M28" s="61">
        <f>K28+L28</f>
        <v>0</v>
      </c>
    </row>
    <row r="29" spans="1:13" s="14" customFormat="1" ht="14.25" customHeight="1">
      <c r="A29" s="58">
        <v>4</v>
      </c>
      <c r="B29" s="59" t="s">
        <v>205</v>
      </c>
      <c r="C29" s="41"/>
      <c r="D29" s="41"/>
      <c r="E29" s="38"/>
      <c r="F29" s="38"/>
      <c r="G29" s="58"/>
      <c r="H29" s="38"/>
      <c r="I29" s="38"/>
      <c r="J29" s="61"/>
      <c r="K29" s="38"/>
      <c r="L29" s="38"/>
      <c r="M29" s="58"/>
    </row>
    <row r="30" spans="1:13" s="14" customFormat="1" ht="65.25" customHeight="1">
      <c r="A30" s="41"/>
      <c r="B30" s="62" t="s">
        <v>339</v>
      </c>
      <c r="C30" s="38" t="s">
        <v>141</v>
      </c>
      <c r="D30" s="54" t="s">
        <v>208</v>
      </c>
      <c r="E30" s="63">
        <v>100</v>
      </c>
      <c r="F30" s="61"/>
      <c r="G30" s="61">
        <f>E30+F30</f>
        <v>100</v>
      </c>
      <c r="H30" s="61">
        <v>100</v>
      </c>
      <c r="I30" s="61"/>
      <c r="J30" s="61">
        <f t="shared" si="0"/>
        <v>100</v>
      </c>
      <c r="K30" s="61">
        <f>H30-E30</f>
        <v>0</v>
      </c>
      <c r="L30" s="61">
        <v>0</v>
      </c>
      <c r="M30" s="61">
        <f>K30+L30</f>
        <v>0</v>
      </c>
    </row>
    <row r="31" spans="1:13" s="27" customFormat="1" ht="42.75" customHeight="1">
      <c r="A31" s="34"/>
      <c r="B31" s="64" t="s">
        <v>430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s="14" customFormat="1" ht="16.5" customHeight="1">
      <c r="A32" s="58">
        <v>1</v>
      </c>
      <c r="B32" s="59" t="s">
        <v>198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s="14" customFormat="1" ht="15" customHeight="1">
      <c r="A33" s="58"/>
      <c r="B33" s="60" t="s">
        <v>195</v>
      </c>
      <c r="C33" s="38" t="s">
        <v>220</v>
      </c>
      <c r="D33" s="54" t="s">
        <v>211</v>
      </c>
      <c r="E33" s="61">
        <v>0</v>
      </c>
      <c r="F33" s="66">
        <v>822750</v>
      </c>
      <c r="G33" s="61">
        <f>E33+F33</f>
        <v>822750</v>
      </c>
      <c r="H33" s="61">
        <v>0</v>
      </c>
      <c r="I33" s="66">
        <v>822750</v>
      </c>
      <c r="J33" s="61">
        <f>H33+I33</f>
        <v>822750</v>
      </c>
      <c r="K33" s="61">
        <f>H33-E33</f>
        <v>0</v>
      </c>
      <c r="L33" s="61">
        <v>0</v>
      </c>
      <c r="M33" s="61">
        <f>K33+L33</f>
        <v>0</v>
      </c>
    </row>
    <row r="34" spans="1:13" s="14" customFormat="1" ht="15.75" customHeight="1">
      <c r="A34" s="58">
        <v>2</v>
      </c>
      <c r="B34" s="59" t="s">
        <v>199</v>
      </c>
      <c r="C34" s="38"/>
      <c r="D34" s="41"/>
      <c r="E34" s="38"/>
      <c r="F34" s="38"/>
      <c r="G34" s="58"/>
      <c r="H34" s="38"/>
      <c r="I34" s="38"/>
      <c r="J34" s="58"/>
      <c r="K34" s="38"/>
      <c r="L34" s="38"/>
      <c r="M34" s="58"/>
    </row>
    <row r="35" spans="1:13" s="14" customFormat="1" ht="27.75" customHeight="1">
      <c r="A35" s="58"/>
      <c r="B35" s="60" t="s">
        <v>432</v>
      </c>
      <c r="C35" s="38" t="s">
        <v>135</v>
      </c>
      <c r="D35" s="54" t="s">
        <v>208</v>
      </c>
      <c r="E35" s="61">
        <v>0</v>
      </c>
      <c r="F35" s="61">
        <v>7</v>
      </c>
      <c r="G35" s="61">
        <f>E35+F35</f>
        <v>7</v>
      </c>
      <c r="H35" s="61">
        <v>0</v>
      </c>
      <c r="I35" s="61">
        <v>7</v>
      </c>
      <c r="J35" s="61">
        <f>H35+I35</f>
        <v>7</v>
      </c>
      <c r="K35" s="61">
        <f>H35-E35</f>
        <v>0</v>
      </c>
      <c r="L35" s="61">
        <v>0</v>
      </c>
      <c r="M35" s="61">
        <f>K35+L35</f>
        <v>0</v>
      </c>
    </row>
    <row r="36" spans="1:13" s="14" customFormat="1" ht="15" customHeight="1">
      <c r="A36" s="58">
        <v>3</v>
      </c>
      <c r="B36" s="59" t="s">
        <v>200</v>
      </c>
      <c r="C36" s="41"/>
      <c r="D36" s="41"/>
      <c r="E36" s="38"/>
      <c r="F36" s="38"/>
      <c r="G36" s="58"/>
      <c r="H36" s="38"/>
      <c r="I36" s="38"/>
      <c r="J36" s="58"/>
      <c r="K36" s="38"/>
      <c r="L36" s="38"/>
      <c r="M36" s="58"/>
    </row>
    <row r="37" spans="1:13" s="14" customFormat="1" ht="33" customHeight="1">
      <c r="A37" s="58"/>
      <c r="B37" s="60" t="s">
        <v>433</v>
      </c>
      <c r="C37" s="38" t="s">
        <v>220</v>
      </c>
      <c r="D37" s="54" t="s">
        <v>208</v>
      </c>
      <c r="E37" s="61">
        <v>0</v>
      </c>
      <c r="F37" s="61">
        <v>117536</v>
      </c>
      <c r="G37" s="61">
        <f>E37+F37</f>
        <v>117536</v>
      </c>
      <c r="H37" s="61">
        <v>0</v>
      </c>
      <c r="I37" s="61">
        <v>117536</v>
      </c>
      <c r="J37" s="61">
        <f>H37+I37</f>
        <v>117536</v>
      </c>
      <c r="K37" s="61">
        <f>H37-E37</f>
        <v>0</v>
      </c>
      <c r="L37" s="61">
        <v>0</v>
      </c>
      <c r="M37" s="61">
        <f>K37+L37</f>
        <v>0</v>
      </c>
    </row>
    <row r="38" spans="1:13" s="14" customFormat="1" ht="14.25" customHeight="1">
      <c r="A38" s="58">
        <v>4</v>
      </c>
      <c r="B38" s="59" t="s">
        <v>205</v>
      </c>
      <c r="C38" s="41"/>
      <c r="D38" s="41"/>
      <c r="E38" s="38"/>
      <c r="F38" s="38"/>
      <c r="G38" s="58"/>
      <c r="H38" s="38"/>
      <c r="I38" s="38"/>
      <c r="J38" s="58"/>
      <c r="K38" s="38"/>
      <c r="L38" s="38"/>
      <c r="M38" s="58"/>
    </row>
    <row r="39" spans="1:13" s="14" customFormat="1" ht="50.25" customHeight="1">
      <c r="A39" s="41"/>
      <c r="B39" s="60" t="s">
        <v>434</v>
      </c>
      <c r="C39" s="38" t="s">
        <v>141</v>
      </c>
      <c r="D39" s="54" t="s">
        <v>208</v>
      </c>
      <c r="E39" s="61">
        <v>0</v>
      </c>
      <c r="F39" s="61">
        <v>990100</v>
      </c>
      <c r="G39" s="61">
        <f>E39+F39</f>
        <v>990100</v>
      </c>
      <c r="H39" s="61">
        <v>0</v>
      </c>
      <c r="I39" s="61">
        <v>990100</v>
      </c>
      <c r="J39" s="61">
        <f>H39+I39</f>
        <v>990100</v>
      </c>
      <c r="K39" s="61">
        <f>H39-E39</f>
        <v>0</v>
      </c>
      <c r="L39" s="61">
        <v>0</v>
      </c>
      <c r="M39" s="61">
        <f>K39+L39</f>
        <v>0</v>
      </c>
    </row>
    <row r="40" spans="1:13" s="14" customFormat="1" ht="50.25" customHeight="1">
      <c r="A40" s="34"/>
      <c r="B40" s="64" t="s">
        <v>479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14" customFormat="1" ht="15">
      <c r="A41" s="58">
        <v>1</v>
      </c>
      <c r="B41" s="59" t="s">
        <v>198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s="14" customFormat="1" ht="30">
      <c r="A42" s="58"/>
      <c r="B42" s="60" t="s">
        <v>195</v>
      </c>
      <c r="C42" s="38" t="s">
        <v>220</v>
      </c>
      <c r="D42" s="54" t="s">
        <v>211</v>
      </c>
      <c r="E42" s="61">
        <v>0</v>
      </c>
      <c r="F42" s="66">
        <v>424491</v>
      </c>
      <c r="G42" s="61">
        <f>E42+F42</f>
        <v>424491</v>
      </c>
      <c r="H42" s="61">
        <v>0</v>
      </c>
      <c r="I42" s="66">
        <v>424489</v>
      </c>
      <c r="J42" s="61">
        <f>H42+I42</f>
        <v>424489</v>
      </c>
      <c r="K42" s="61">
        <f>H42-E42</f>
        <v>0</v>
      </c>
      <c r="L42" s="61">
        <f>I42-F42</f>
        <v>-2</v>
      </c>
      <c r="M42" s="61">
        <f>K42+L42</f>
        <v>-2</v>
      </c>
    </row>
    <row r="43" spans="1:13" s="14" customFormat="1" ht="39" customHeight="1">
      <c r="A43" s="58"/>
      <c r="B43" s="60" t="s">
        <v>435</v>
      </c>
      <c r="C43" s="38" t="s">
        <v>220</v>
      </c>
      <c r="D43" s="54" t="s">
        <v>211</v>
      </c>
      <c r="E43" s="61">
        <v>0</v>
      </c>
      <c r="F43" s="66">
        <v>424491</v>
      </c>
      <c r="G43" s="61">
        <f>E43+F43</f>
        <v>424491</v>
      </c>
      <c r="H43" s="61">
        <v>0</v>
      </c>
      <c r="I43" s="66">
        <v>424489</v>
      </c>
      <c r="J43" s="61">
        <f>H43+I43</f>
        <v>424489</v>
      </c>
      <c r="K43" s="61">
        <f>H43-E43</f>
        <v>0</v>
      </c>
      <c r="L43" s="61">
        <f aca="true" t="shared" si="1" ref="L43:L50">I43-F43</f>
        <v>-2</v>
      </c>
      <c r="M43" s="61">
        <f>K43+L43</f>
        <v>-2</v>
      </c>
    </row>
    <row r="44" spans="1:13" s="14" customFormat="1" ht="60">
      <c r="A44" s="58"/>
      <c r="B44" s="60" t="s">
        <v>436</v>
      </c>
      <c r="C44" s="38" t="s">
        <v>220</v>
      </c>
      <c r="D44" s="54" t="s">
        <v>211</v>
      </c>
      <c r="E44" s="61">
        <v>0</v>
      </c>
      <c r="F44" s="66">
        <v>3</v>
      </c>
      <c r="G44" s="61">
        <f>E44+F44</f>
        <v>3</v>
      </c>
      <c r="H44" s="61">
        <v>0</v>
      </c>
      <c r="I44" s="66">
        <v>3</v>
      </c>
      <c r="J44" s="61">
        <f>H44+I44</f>
        <v>3</v>
      </c>
      <c r="K44" s="61">
        <f>H44-E44</f>
        <v>0</v>
      </c>
      <c r="L44" s="61">
        <f t="shared" si="1"/>
        <v>0</v>
      </c>
      <c r="M44" s="61">
        <f>K44+L44</f>
        <v>0</v>
      </c>
    </row>
    <row r="45" spans="1:13" s="14" customFormat="1" ht="15">
      <c r="A45" s="58">
        <v>2</v>
      </c>
      <c r="B45" s="59" t="s">
        <v>199</v>
      </c>
      <c r="C45" s="38"/>
      <c r="D45" s="41"/>
      <c r="E45" s="38"/>
      <c r="F45" s="38"/>
      <c r="G45" s="58"/>
      <c r="H45" s="38"/>
      <c r="I45" s="38"/>
      <c r="J45" s="58"/>
      <c r="K45" s="38"/>
      <c r="L45" s="61"/>
      <c r="M45" s="58"/>
    </row>
    <row r="46" spans="1:13" s="14" customFormat="1" ht="60">
      <c r="A46" s="58"/>
      <c r="B46" s="60" t="s">
        <v>437</v>
      </c>
      <c r="C46" s="38" t="s">
        <v>135</v>
      </c>
      <c r="D46" s="54" t="s">
        <v>208</v>
      </c>
      <c r="E46" s="61">
        <v>0</v>
      </c>
      <c r="F46" s="61">
        <v>3</v>
      </c>
      <c r="G46" s="61">
        <f>E46+F46</f>
        <v>3</v>
      </c>
      <c r="H46" s="61">
        <v>0</v>
      </c>
      <c r="I46" s="61">
        <v>3</v>
      </c>
      <c r="J46" s="61">
        <f>H46+I46</f>
        <v>3</v>
      </c>
      <c r="K46" s="61">
        <f>H46-E46</f>
        <v>0</v>
      </c>
      <c r="L46" s="61">
        <f t="shared" si="1"/>
        <v>0</v>
      </c>
      <c r="M46" s="61">
        <f>K46+L46</f>
        <v>0</v>
      </c>
    </row>
    <row r="47" spans="1:13" s="14" customFormat="1" ht="15">
      <c r="A47" s="58">
        <v>3</v>
      </c>
      <c r="B47" s="59" t="s">
        <v>200</v>
      </c>
      <c r="C47" s="41"/>
      <c r="D47" s="41"/>
      <c r="E47" s="38"/>
      <c r="F47" s="38"/>
      <c r="G47" s="58"/>
      <c r="H47" s="38"/>
      <c r="I47" s="38"/>
      <c r="J47" s="58"/>
      <c r="K47" s="38"/>
      <c r="L47" s="61"/>
      <c r="M47" s="58"/>
    </row>
    <row r="48" spans="1:13" s="14" customFormat="1" ht="45">
      <c r="A48" s="58"/>
      <c r="B48" s="60" t="s">
        <v>438</v>
      </c>
      <c r="C48" s="38" t="s">
        <v>220</v>
      </c>
      <c r="D48" s="54" t="s">
        <v>208</v>
      </c>
      <c r="E48" s="61">
        <v>0</v>
      </c>
      <c r="F48" s="61">
        <v>141497</v>
      </c>
      <c r="G48" s="61">
        <f>E48+F48</f>
        <v>141497</v>
      </c>
      <c r="H48" s="61">
        <v>0</v>
      </c>
      <c r="I48" s="61">
        <v>141496</v>
      </c>
      <c r="J48" s="61">
        <f>H48+I48</f>
        <v>141496</v>
      </c>
      <c r="K48" s="61">
        <f>H48-E48</f>
        <v>0</v>
      </c>
      <c r="L48" s="61">
        <f t="shared" si="1"/>
        <v>-1</v>
      </c>
      <c r="M48" s="61">
        <f>K48+L48</f>
        <v>-1</v>
      </c>
    </row>
    <row r="49" spans="1:13" s="14" customFormat="1" ht="15">
      <c r="A49" s="58">
        <v>4</v>
      </c>
      <c r="B49" s="59" t="s">
        <v>205</v>
      </c>
      <c r="C49" s="41"/>
      <c r="D49" s="41"/>
      <c r="E49" s="38"/>
      <c r="F49" s="38"/>
      <c r="G49" s="58"/>
      <c r="H49" s="38"/>
      <c r="I49" s="38"/>
      <c r="J49" s="58"/>
      <c r="K49" s="38"/>
      <c r="L49" s="61"/>
      <c r="M49" s="58"/>
    </row>
    <row r="50" spans="1:13" s="14" customFormat="1" ht="59.25" customHeight="1">
      <c r="A50" s="41"/>
      <c r="B50" s="60" t="s">
        <v>439</v>
      </c>
      <c r="C50" s="38" t="s">
        <v>141</v>
      </c>
      <c r="D50" s="54" t="s">
        <v>208</v>
      </c>
      <c r="E50" s="61">
        <v>0</v>
      </c>
      <c r="F50" s="61">
        <v>100</v>
      </c>
      <c r="G50" s="61">
        <f>E50+F50</f>
        <v>100</v>
      </c>
      <c r="H50" s="61">
        <v>0</v>
      </c>
      <c r="I50" s="61">
        <v>100</v>
      </c>
      <c r="J50" s="61">
        <f>H50+I50</f>
        <v>100</v>
      </c>
      <c r="K50" s="61">
        <f>H50-E50</f>
        <v>0</v>
      </c>
      <c r="L50" s="61">
        <f t="shared" si="1"/>
        <v>0</v>
      </c>
      <c r="M50" s="61">
        <f>K50+L50</f>
        <v>0</v>
      </c>
    </row>
    <row r="51" spans="1:13" ht="24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3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2" s="36" customFormat="1" ht="24" customHeight="1">
      <c r="A53" s="20" t="s">
        <v>418</v>
      </c>
      <c r="B53" s="20"/>
      <c r="C53" s="20"/>
      <c r="F53" s="20"/>
      <c r="G53" s="37"/>
      <c r="H53" s="37"/>
      <c r="K53" s="132" t="s">
        <v>419</v>
      </c>
      <c r="L53" s="132"/>
    </row>
    <row r="54" spans="1:12" ht="14.25" customHeight="1">
      <c r="A54" s="8"/>
      <c r="B54" s="5"/>
      <c r="G54" s="134" t="s">
        <v>109</v>
      </c>
      <c r="H54" s="134"/>
      <c r="I54" s="17"/>
      <c r="K54" s="133" t="s">
        <v>110</v>
      </c>
      <c r="L54" s="133"/>
    </row>
  </sheetData>
  <sheetProtection/>
  <mergeCells count="21">
    <mergeCell ref="D16:D17"/>
    <mergeCell ref="A10:M10"/>
    <mergeCell ref="K53:L53"/>
    <mergeCell ref="G54:H54"/>
    <mergeCell ref="K54:L54"/>
    <mergeCell ref="A11:M11"/>
    <mergeCell ref="C13:M13"/>
    <mergeCell ref="C14:M14"/>
    <mergeCell ref="A16:A17"/>
    <mergeCell ref="B16:B17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A9:M9"/>
  </mergeCells>
  <printOptions/>
  <pageMargins left="0.3937007874015748" right="0.3937007874015748" top="0.7874015748031497" bottom="0.3937007874015748" header="0.5118110236220472" footer="0.5118110236220472"/>
  <pageSetup fitToHeight="16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37">
      <selection activeCell="H48" sqref="H4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5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8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7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22.5" customHeight="1">
      <c r="B13" s="33" t="s">
        <v>225</v>
      </c>
      <c r="C13" s="155" t="s">
        <v>167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45" customHeight="1">
      <c r="A19" s="34"/>
      <c r="B19" s="64" t="s">
        <v>226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14" customFormat="1" ht="34.5" customHeight="1">
      <c r="A21" s="58"/>
      <c r="B21" s="60" t="s">
        <v>195</v>
      </c>
      <c r="C21" s="38" t="s">
        <v>220</v>
      </c>
      <c r="D21" s="54" t="s">
        <v>211</v>
      </c>
      <c r="E21" s="61">
        <v>258204</v>
      </c>
      <c r="F21" s="61">
        <v>0</v>
      </c>
      <c r="G21" s="61">
        <f>E21+F21</f>
        <v>258204</v>
      </c>
      <c r="H21" s="61">
        <v>258197</v>
      </c>
      <c r="I21" s="61">
        <v>0</v>
      </c>
      <c r="J21" s="61">
        <f>H21+I21</f>
        <v>258197</v>
      </c>
      <c r="K21" s="61">
        <f>H21-E21</f>
        <v>-7</v>
      </c>
      <c r="L21" s="61">
        <v>0</v>
      </c>
      <c r="M21" s="61">
        <f>K21+L21</f>
        <v>-7</v>
      </c>
    </row>
    <row r="22" spans="1:13" s="14" customFormat="1" ht="45" customHeight="1">
      <c r="A22" s="58"/>
      <c r="B22" s="60" t="s">
        <v>227</v>
      </c>
      <c r="C22" s="38" t="s">
        <v>135</v>
      </c>
      <c r="D22" s="54" t="s">
        <v>236</v>
      </c>
      <c r="E22" s="61">
        <v>89</v>
      </c>
      <c r="F22" s="61">
        <v>0</v>
      </c>
      <c r="G22" s="61"/>
      <c r="H22" s="61">
        <v>89</v>
      </c>
      <c r="I22" s="61">
        <v>0</v>
      </c>
      <c r="J22" s="61">
        <f>H22+I22</f>
        <v>89</v>
      </c>
      <c r="K22" s="61">
        <f>H22-E22</f>
        <v>0</v>
      </c>
      <c r="L22" s="61">
        <f>I22-F22</f>
        <v>0</v>
      </c>
      <c r="M22" s="61">
        <f>K22+L22</f>
        <v>0</v>
      </c>
    </row>
    <row r="23" spans="1:13" s="14" customFormat="1" ht="15.75" customHeight="1">
      <c r="A23" s="58">
        <v>2</v>
      </c>
      <c r="B23" s="59" t="s">
        <v>199</v>
      </c>
      <c r="C23" s="38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s="14" customFormat="1" ht="45" customHeight="1">
      <c r="A24" s="58"/>
      <c r="B24" s="60" t="s">
        <v>228</v>
      </c>
      <c r="C24" s="38" t="s">
        <v>135</v>
      </c>
      <c r="D24" s="54" t="s">
        <v>237</v>
      </c>
      <c r="E24" s="61">
        <v>89</v>
      </c>
      <c r="F24" s="61">
        <v>0</v>
      </c>
      <c r="G24" s="61">
        <f>E24+F24</f>
        <v>89</v>
      </c>
      <c r="H24" s="61">
        <v>89</v>
      </c>
      <c r="I24" s="61">
        <v>0</v>
      </c>
      <c r="J24" s="61">
        <f>H24+I24</f>
        <v>89</v>
      </c>
      <c r="K24" s="61">
        <f>H24-E24</f>
        <v>0</v>
      </c>
      <c r="L24" s="61">
        <v>0</v>
      </c>
      <c r="M24" s="61">
        <f>K24+L24</f>
        <v>0</v>
      </c>
    </row>
    <row r="25" spans="1:13" s="14" customFormat="1" ht="15" customHeight="1">
      <c r="A25" s="58">
        <v>3</v>
      </c>
      <c r="B25" s="59" t="s">
        <v>200</v>
      </c>
      <c r="C25" s="41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s="14" customFormat="1" ht="46.5" customHeight="1">
      <c r="A26" s="58"/>
      <c r="B26" s="60" t="s">
        <v>229</v>
      </c>
      <c r="C26" s="38" t="s">
        <v>220</v>
      </c>
      <c r="D26" s="54" t="s">
        <v>208</v>
      </c>
      <c r="E26" s="61">
        <v>2901</v>
      </c>
      <c r="F26" s="61">
        <v>0</v>
      </c>
      <c r="G26" s="61">
        <f>E26+F26</f>
        <v>2901</v>
      </c>
      <c r="H26" s="61">
        <v>2901</v>
      </c>
      <c r="I26" s="61">
        <v>0</v>
      </c>
      <c r="J26" s="61">
        <f>H26+I26</f>
        <v>2901</v>
      </c>
      <c r="K26" s="61">
        <f>H26-E26</f>
        <v>0</v>
      </c>
      <c r="L26" s="61">
        <v>0</v>
      </c>
      <c r="M26" s="61">
        <f>K26+L26</f>
        <v>0</v>
      </c>
    </row>
    <row r="27" spans="1:13" s="14" customFormat="1" ht="14.25" customHeight="1">
      <c r="A27" s="58">
        <v>4</v>
      </c>
      <c r="B27" s="59" t="s">
        <v>205</v>
      </c>
      <c r="C27" s="41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62.25" customHeight="1">
      <c r="A28" s="41"/>
      <c r="B28" s="62" t="s">
        <v>230</v>
      </c>
      <c r="C28" s="38" t="s">
        <v>141</v>
      </c>
      <c r="D28" s="54" t="s">
        <v>208</v>
      </c>
      <c r="E28" s="63">
        <v>100</v>
      </c>
      <c r="F28" s="61">
        <v>0</v>
      </c>
      <c r="G28" s="61">
        <f>E28+F28</f>
        <v>100</v>
      </c>
      <c r="H28" s="61">
        <v>100</v>
      </c>
      <c r="I28" s="61">
        <v>0</v>
      </c>
      <c r="J28" s="61">
        <f>H28+I28</f>
        <v>100</v>
      </c>
      <c r="K28" s="61">
        <f>H28-E28</f>
        <v>0</v>
      </c>
      <c r="L28" s="61">
        <v>0</v>
      </c>
      <c r="M28" s="61">
        <f>K28+L28</f>
        <v>0</v>
      </c>
    </row>
    <row r="29" spans="1:13" s="27" customFormat="1" ht="29.25" customHeight="1">
      <c r="A29" s="34"/>
      <c r="B29" s="64" t="s">
        <v>231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4" customFormat="1" ht="16.5" customHeight="1">
      <c r="A30" s="58">
        <v>1</v>
      </c>
      <c r="B30" s="59" t="s">
        <v>198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14" customFormat="1" ht="34.5" customHeight="1">
      <c r="A31" s="58"/>
      <c r="B31" s="60" t="s">
        <v>195</v>
      </c>
      <c r="C31" s="38" t="s">
        <v>220</v>
      </c>
      <c r="D31" s="54" t="s">
        <v>211</v>
      </c>
      <c r="E31" s="61">
        <v>0</v>
      </c>
      <c r="F31" s="66">
        <v>2501265</v>
      </c>
      <c r="G31" s="61">
        <f>E31+F31</f>
        <v>2501265</v>
      </c>
      <c r="H31" s="61">
        <v>0</v>
      </c>
      <c r="I31" s="66">
        <v>2501263</v>
      </c>
      <c r="J31" s="61">
        <f>H31+I31</f>
        <v>2501263</v>
      </c>
      <c r="K31" s="61">
        <f aca="true" t="shared" si="0" ref="K31:M33">H31-E31</f>
        <v>0</v>
      </c>
      <c r="L31" s="61">
        <f t="shared" si="0"/>
        <v>-2</v>
      </c>
      <c r="M31" s="61">
        <f t="shared" si="0"/>
        <v>-2</v>
      </c>
    </row>
    <row r="32" spans="1:13" s="14" customFormat="1" ht="48" customHeight="1">
      <c r="A32" s="58"/>
      <c r="B32" s="60" t="s">
        <v>232</v>
      </c>
      <c r="C32" s="38" t="s">
        <v>220</v>
      </c>
      <c r="D32" s="54" t="s">
        <v>238</v>
      </c>
      <c r="E32" s="61">
        <v>0</v>
      </c>
      <c r="F32" s="61">
        <v>2501265</v>
      </c>
      <c r="G32" s="61">
        <f>E32+F32</f>
        <v>2501265</v>
      </c>
      <c r="H32" s="61">
        <v>0</v>
      </c>
      <c r="I32" s="61">
        <v>2501263</v>
      </c>
      <c r="J32" s="61">
        <f>H32+I32</f>
        <v>2501263</v>
      </c>
      <c r="K32" s="61">
        <f t="shared" si="0"/>
        <v>0</v>
      </c>
      <c r="L32" s="61">
        <f t="shared" si="0"/>
        <v>-2</v>
      </c>
      <c r="M32" s="61">
        <f t="shared" si="0"/>
        <v>-2</v>
      </c>
    </row>
    <row r="33" spans="1:13" s="14" customFormat="1" ht="28.5" customHeight="1">
      <c r="A33" s="58"/>
      <c r="B33" s="60" t="s">
        <v>233</v>
      </c>
      <c r="C33" s="38" t="s">
        <v>220</v>
      </c>
      <c r="D33" s="54" t="s">
        <v>239</v>
      </c>
      <c r="E33" s="61">
        <v>0</v>
      </c>
      <c r="F33" s="61">
        <v>88</v>
      </c>
      <c r="G33" s="61">
        <f>E33+F33</f>
        <v>88</v>
      </c>
      <c r="H33" s="61">
        <v>0</v>
      </c>
      <c r="I33" s="61">
        <v>88</v>
      </c>
      <c r="J33" s="61">
        <f>H33+I33</f>
        <v>88</v>
      </c>
      <c r="K33" s="61">
        <f t="shared" si="0"/>
        <v>0</v>
      </c>
      <c r="L33" s="61">
        <f t="shared" si="0"/>
        <v>0</v>
      </c>
      <c r="M33" s="61">
        <f t="shared" si="0"/>
        <v>0</v>
      </c>
    </row>
    <row r="34" spans="1:13" s="14" customFormat="1" ht="15.75" customHeight="1">
      <c r="A34" s="58">
        <v>2</v>
      </c>
      <c r="B34" s="59" t="s">
        <v>199</v>
      </c>
      <c r="C34" s="38"/>
      <c r="D34" s="41"/>
      <c r="E34" s="38"/>
      <c r="F34" s="38"/>
      <c r="G34" s="58"/>
      <c r="H34" s="38"/>
      <c r="I34" s="38"/>
      <c r="J34" s="58"/>
      <c r="K34" s="38"/>
      <c r="L34" s="38"/>
      <c r="M34" s="58"/>
    </row>
    <row r="35" spans="1:13" s="14" customFormat="1" ht="30.75" customHeight="1">
      <c r="A35" s="58"/>
      <c r="B35" s="60" t="s">
        <v>234</v>
      </c>
      <c r="C35" s="38" t="s">
        <v>135</v>
      </c>
      <c r="D35" s="54" t="s">
        <v>239</v>
      </c>
      <c r="E35" s="61">
        <v>0</v>
      </c>
      <c r="F35" s="61">
        <v>88</v>
      </c>
      <c r="G35" s="61">
        <f>E35+F35</f>
        <v>88</v>
      </c>
      <c r="H35" s="61">
        <v>0</v>
      </c>
      <c r="I35" s="61">
        <v>88</v>
      </c>
      <c r="J35" s="61">
        <f>H35+I35</f>
        <v>88</v>
      </c>
      <c r="K35" s="61">
        <f>H35-E35</f>
        <v>0</v>
      </c>
      <c r="L35" s="61">
        <f>I35-F35</f>
        <v>0</v>
      </c>
      <c r="M35" s="61">
        <f>J35-G35</f>
        <v>0</v>
      </c>
    </row>
    <row r="36" spans="1:13" s="14" customFormat="1" ht="15" customHeight="1">
      <c r="A36" s="58">
        <v>3</v>
      </c>
      <c r="B36" s="59" t="s">
        <v>200</v>
      </c>
      <c r="C36" s="41"/>
      <c r="D36" s="41"/>
      <c r="E36" s="38"/>
      <c r="F36" s="38"/>
      <c r="G36" s="58"/>
      <c r="H36" s="38"/>
      <c r="I36" s="38"/>
      <c r="J36" s="58"/>
      <c r="K36" s="38"/>
      <c r="L36" s="38"/>
      <c r="M36" s="58"/>
    </row>
    <row r="37" spans="1:13" s="14" customFormat="1" ht="30.75" customHeight="1">
      <c r="A37" s="58"/>
      <c r="B37" s="60" t="s">
        <v>440</v>
      </c>
      <c r="C37" s="38" t="s">
        <v>220</v>
      </c>
      <c r="D37" s="54" t="s">
        <v>208</v>
      </c>
      <c r="E37" s="61">
        <v>0</v>
      </c>
      <c r="F37" s="61">
        <v>28423</v>
      </c>
      <c r="G37" s="61">
        <f>E37+F37</f>
        <v>28423</v>
      </c>
      <c r="H37" s="61">
        <v>0</v>
      </c>
      <c r="I37" s="61">
        <v>28423</v>
      </c>
      <c r="J37" s="61">
        <f>H37+I37</f>
        <v>28423</v>
      </c>
      <c r="K37" s="61">
        <f>H37-E37</f>
        <v>0</v>
      </c>
      <c r="L37" s="61">
        <v>0</v>
      </c>
      <c r="M37" s="61">
        <f>K37+L37</f>
        <v>0</v>
      </c>
    </row>
    <row r="38" spans="1:13" s="14" customFormat="1" ht="14.25" customHeight="1">
      <c r="A38" s="58">
        <v>4</v>
      </c>
      <c r="B38" s="59" t="s">
        <v>205</v>
      </c>
      <c r="C38" s="41"/>
      <c r="D38" s="41"/>
      <c r="E38" s="38"/>
      <c r="F38" s="38"/>
      <c r="G38" s="58"/>
      <c r="H38" s="38"/>
      <c r="I38" s="38"/>
      <c r="J38" s="58"/>
      <c r="K38" s="38"/>
      <c r="L38" s="38"/>
      <c r="M38" s="58"/>
    </row>
    <row r="39" spans="1:13" s="14" customFormat="1" ht="60.75" customHeight="1">
      <c r="A39" s="41"/>
      <c r="B39" s="60" t="s">
        <v>235</v>
      </c>
      <c r="C39" s="38" t="s">
        <v>141</v>
      </c>
      <c r="D39" s="54" t="s">
        <v>208</v>
      </c>
      <c r="E39" s="61">
        <v>0</v>
      </c>
      <c r="F39" s="61">
        <v>100</v>
      </c>
      <c r="G39" s="61">
        <f>E39+F39</f>
        <v>100</v>
      </c>
      <c r="H39" s="61">
        <v>0</v>
      </c>
      <c r="I39" s="61">
        <v>100</v>
      </c>
      <c r="J39" s="61">
        <f>H39+I39</f>
        <v>100</v>
      </c>
      <c r="K39" s="61">
        <f>H39-E39</f>
        <v>0</v>
      </c>
      <c r="L39" s="61">
        <v>0</v>
      </c>
      <c r="M39" s="61">
        <f>K39+L39</f>
        <v>0</v>
      </c>
    </row>
    <row r="40" spans="1:13" s="27" customFormat="1" ht="34.5" customHeight="1">
      <c r="A40" s="34"/>
      <c r="B40" s="64" t="s">
        <v>441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14" customFormat="1" ht="16.5" customHeight="1">
      <c r="A41" s="58">
        <v>1</v>
      </c>
      <c r="B41" s="59" t="s">
        <v>198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s="14" customFormat="1" ht="15" customHeight="1">
      <c r="A42" s="58"/>
      <c r="B42" s="67" t="s">
        <v>240</v>
      </c>
      <c r="C42" s="38" t="s">
        <v>220</v>
      </c>
      <c r="D42" s="54"/>
      <c r="E42" s="61">
        <v>101990</v>
      </c>
      <c r="F42" s="63">
        <v>0</v>
      </c>
      <c r="G42" s="61">
        <f>E42+F42</f>
        <v>101990</v>
      </c>
      <c r="H42" s="63">
        <v>101990</v>
      </c>
      <c r="I42" s="61">
        <v>0</v>
      </c>
      <c r="J42" s="68">
        <f>H42+I42</f>
        <v>101990</v>
      </c>
      <c r="K42" s="61">
        <f>H42-E42</f>
        <v>0</v>
      </c>
      <c r="L42" s="61">
        <v>0</v>
      </c>
      <c r="M42" s="61">
        <f>K42+L42</f>
        <v>0</v>
      </c>
    </row>
    <row r="43" spans="1:13" s="14" customFormat="1" ht="45">
      <c r="A43" s="58"/>
      <c r="B43" s="67" t="s">
        <v>442</v>
      </c>
      <c r="C43" s="38" t="s">
        <v>220</v>
      </c>
      <c r="D43" s="54" t="s">
        <v>236</v>
      </c>
      <c r="E43" s="61">
        <v>85</v>
      </c>
      <c r="F43" s="63">
        <v>0</v>
      </c>
      <c r="G43" s="61">
        <f>E43+F43</f>
        <v>85</v>
      </c>
      <c r="H43" s="63">
        <v>85</v>
      </c>
      <c r="I43" s="61">
        <v>0</v>
      </c>
      <c r="J43" s="68">
        <f>H43+I43</f>
        <v>85</v>
      </c>
      <c r="K43" s="61">
        <f>H43-E43</f>
        <v>0</v>
      </c>
      <c r="L43" s="61">
        <v>0</v>
      </c>
      <c r="M43" s="61">
        <f>K43+L43</f>
        <v>0</v>
      </c>
    </row>
    <row r="44" spans="1:13" s="14" customFormat="1" ht="15.75" customHeight="1">
      <c r="A44" s="58">
        <v>2</v>
      </c>
      <c r="B44" s="59" t="s">
        <v>199</v>
      </c>
      <c r="C44" s="38"/>
      <c r="D44" s="41"/>
      <c r="E44" s="38"/>
      <c r="F44" s="38"/>
      <c r="G44" s="58"/>
      <c r="H44" s="38"/>
      <c r="I44" s="38"/>
      <c r="J44" s="58"/>
      <c r="K44" s="38"/>
      <c r="L44" s="38"/>
      <c r="M44" s="58"/>
    </row>
    <row r="45" spans="1:13" s="14" customFormat="1" ht="38.25" customHeight="1">
      <c r="A45" s="58"/>
      <c r="B45" s="69" t="s">
        <v>443</v>
      </c>
      <c r="C45" s="38" t="s">
        <v>135</v>
      </c>
      <c r="D45" s="54" t="s">
        <v>237</v>
      </c>
      <c r="E45" s="70">
        <v>85</v>
      </c>
      <c r="F45" s="63">
        <v>0</v>
      </c>
      <c r="G45" s="61">
        <f>E45+F45</f>
        <v>85</v>
      </c>
      <c r="H45" s="61">
        <v>85</v>
      </c>
      <c r="I45" s="63">
        <v>0</v>
      </c>
      <c r="J45" s="61">
        <f>H45+I45</f>
        <v>85</v>
      </c>
      <c r="K45" s="61">
        <f>H45-E45</f>
        <v>0</v>
      </c>
      <c r="L45" s="61">
        <v>0</v>
      </c>
      <c r="M45" s="61">
        <f>K45+L45</f>
        <v>0</v>
      </c>
    </row>
    <row r="46" spans="1:13" s="14" customFormat="1" ht="15" customHeight="1">
      <c r="A46" s="58">
        <v>3</v>
      </c>
      <c r="B46" s="59" t="s">
        <v>200</v>
      </c>
      <c r="C46" s="41"/>
      <c r="D46" s="41"/>
      <c r="E46" s="38"/>
      <c r="F46" s="38"/>
      <c r="G46" s="58"/>
      <c r="H46" s="38"/>
      <c r="I46" s="38"/>
      <c r="J46" s="58"/>
      <c r="K46" s="38"/>
      <c r="L46" s="38"/>
      <c r="M46" s="58"/>
    </row>
    <row r="47" spans="1:13" s="14" customFormat="1" ht="33" customHeight="1">
      <c r="A47" s="58"/>
      <c r="B47" s="69" t="s">
        <v>444</v>
      </c>
      <c r="C47" s="38" t="s">
        <v>220</v>
      </c>
      <c r="D47" s="54" t="s">
        <v>208</v>
      </c>
      <c r="E47" s="70">
        <v>1200</v>
      </c>
      <c r="F47" s="63">
        <v>0</v>
      </c>
      <c r="G47" s="61">
        <f>E47+F47</f>
        <v>1200</v>
      </c>
      <c r="H47" s="61">
        <v>1200</v>
      </c>
      <c r="I47" s="63">
        <v>0</v>
      </c>
      <c r="J47" s="61">
        <f>H47+I47</f>
        <v>1200</v>
      </c>
      <c r="K47" s="61">
        <f>H47-E47</f>
        <v>0</v>
      </c>
      <c r="L47" s="61">
        <v>0</v>
      </c>
      <c r="M47" s="61">
        <f>K47+L47</f>
        <v>0</v>
      </c>
    </row>
    <row r="48" spans="1:13" s="14" customFormat="1" ht="14.25" customHeight="1">
      <c r="A48" s="58">
        <v>4</v>
      </c>
      <c r="B48" s="59" t="s">
        <v>205</v>
      </c>
      <c r="C48" s="41"/>
      <c r="D48" s="41"/>
      <c r="E48" s="38"/>
      <c r="F48" s="38"/>
      <c r="G48" s="58"/>
      <c r="H48" s="38"/>
      <c r="I48" s="38"/>
      <c r="J48" s="58"/>
      <c r="K48" s="38"/>
      <c r="L48" s="38"/>
      <c r="M48" s="58"/>
    </row>
    <row r="49" spans="1:13" s="14" customFormat="1" ht="60">
      <c r="A49" s="41"/>
      <c r="B49" s="69" t="s">
        <v>445</v>
      </c>
      <c r="C49" s="38" t="s">
        <v>141</v>
      </c>
      <c r="D49" s="54" t="s">
        <v>208</v>
      </c>
      <c r="E49" s="70">
        <v>100</v>
      </c>
      <c r="F49" s="63">
        <v>0</v>
      </c>
      <c r="G49" s="61">
        <f>E49+F49</f>
        <v>100</v>
      </c>
      <c r="H49" s="63">
        <v>100</v>
      </c>
      <c r="I49" s="61">
        <v>0</v>
      </c>
      <c r="J49" s="61">
        <f>H49+I49</f>
        <v>100</v>
      </c>
      <c r="K49" s="61">
        <f>H49-E49</f>
        <v>0</v>
      </c>
      <c r="L49" s="61">
        <v>0</v>
      </c>
      <c r="M49" s="61">
        <f>K49+L49</f>
        <v>0</v>
      </c>
    </row>
    <row r="50" spans="1:13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23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2" s="36" customFormat="1" ht="24" customHeight="1">
      <c r="A52" s="20" t="s">
        <v>418</v>
      </c>
      <c r="B52" s="20"/>
      <c r="C52" s="20"/>
      <c r="F52" s="20"/>
      <c r="G52" s="37"/>
      <c r="H52" s="37"/>
      <c r="K52" s="132" t="s">
        <v>419</v>
      </c>
      <c r="L52" s="132"/>
    </row>
    <row r="53" spans="1:12" ht="14.25" customHeight="1">
      <c r="A53" s="8"/>
      <c r="B53" s="5"/>
      <c r="G53" s="134" t="s">
        <v>109</v>
      </c>
      <c r="H53" s="134"/>
      <c r="I53" s="17"/>
      <c r="K53" s="133" t="s">
        <v>110</v>
      </c>
      <c r="L53" s="133"/>
    </row>
  </sheetData>
  <sheetProtection/>
  <mergeCells count="21">
    <mergeCell ref="D16:D17"/>
    <mergeCell ref="A10:M10"/>
    <mergeCell ref="K52:L52"/>
    <mergeCell ref="G53:H53"/>
    <mergeCell ref="K53:L53"/>
    <mergeCell ref="A11:M11"/>
    <mergeCell ref="C13:M13"/>
    <mergeCell ref="C14:M14"/>
    <mergeCell ref="A16:A17"/>
    <mergeCell ref="B16:B17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A9:M9"/>
  </mergeCells>
  <printOptions horizontalCentered="1"/>
  <pageMargins left="0.3937007874015748" right="0.3937007874015748" top="0.7874015748031497" bottom="0.3937007874015748" header="0.5118110236220472" footer="0.5118110236220472"/>
  <pageSetup fitToHeight="15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52">
      <selection activeCell="D54" sqref="D54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8.75">
      <c r="A4" s="148" t="s">
        <v>125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8.75" customHeight="1">
      <c r="A5" s="148" t="s">
        <v>126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21" customHeight="1">
      <c r="A6" s="148" t="s">
        <v>127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25.5" customHeight="1">
      <c r="A7" s="152" t="s">
        <v>190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8.75" customHeight="1">
      <c r="A8" s="153" t="s">
        <v>102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27" customHeight="1">
      <c r="A9" s="154" t="s">
        <v>422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s="32" customFormat="1" ht="22.5" customHeight="1">
      <c r="B11" s="33" t="s">
        <v>242</v>
      </c>
      <c r="C11" s="155" t="s">
        <v>241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s="31" customFormat="1" ht="23.25" customHeight="1">
      <c r="A12" s="30"/>
      <c r="B12" s="29" t="s">
        <v>154</v>
      </c>
      <c r="C12" s="156" t="s">
        <v>155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27" customFormat="1" ht="31.5" customHeight="1">
      <c r="A14" s="145" t="s">
        <v>128</v>
      </c>
      <c r="B14" s="145" t="s">
        <v>129</v>
      </c>
      <c r="C14" s="145" t="s">
        <v>193</v>
      </c>
      <c r="D14" s="145" t="s">
        <v>130</v>
      </c>
      <c r="E14" s="149" t="s">
        <v>131</v>
      </c>
      <c r="F14" s="150"/>
      <c r="G14" s="151"/>
      <c r="H14" s="149" t="s">
        <v>132</v>
      </c>
      <c r="I14" s="150"/>
      <c r="J14" s="151"/>
      <c r="K14" s="149" t="s">
        <v>133</v>
      </c>
      <c r="L14" s="150"/>
      <c r="M14" s="151"/>
    </row>
    <row r="15" spans="1:13" s="27" customFormat="1" ht="33" customHeight="1">
      <c r="A15" s="146"/>
      <c r="B15" s="146"/>
      <c r="C15" s="146"/>
      <c r="D15" s="146"/>
      <c r="E15" s="34" t="s">
        <v>108</v>
      </c>
      <c r="F15" s="34" t="s">
        <v>113</v>
      </c>
      <c r="G15" s="34" t="s">
        <v>134</v>
      </c>
      <c r="H15" s="34" t="s">
        <v>108</v>
      </c>
      <c r="I15" s="34" t="s">
        <v>113</v>
      </c>
      <c r="J15" s="34" t="s">
        <v>134</v>
      </c>
      <c r="K15" s="34" t="s">
        <v>108</v>
      </c>
      <c r="L15" s="34" t="s">
        <v>113</v>
      </c>
      <c r="M15" s="34" t="s">
        <v>134</v>
      </c>
    </row>
    <row r="16" spans="1:13" s="27" customFormat="1" ht="14.25" customHeight="1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</row>
    <row r="17" spans="1:13" s="27" customFormat="1" ht="60" customHeight="1">
      <c r="A17" s="34"/>
      <c r="B17" s="64" t="s">
        <v>243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s="14" customFormat="1" ht="16.5" customHeight="1">
      <c r="A18" s="58">
        <v>1</v>
      </c>
      <c r="B18" s="59" t="s">
        <v>198</v>
      </c>
      <c r="C18" s="41"/>
      <c r="D18" s="41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14" customFormat="1" ht="34.5" customHeight="1">
      <c r="A19" s="58"/>
      <c r="B19" s="60" t="s">
        <v>195</v>
      </c>
      <c r="C19" s="38" t="s">
        <v>220</v>
      </c>
      <c r="D19" s="54" t="s">
        <v>211</v>
      </c>
      <c r="E19" s="61">
        <v>38344</v>
      </c>
      <c r="F19" s="61">
        <v>0</v>
      </c>
      <c r="G19" s="61">
        <f>E19+F19</f>
        <v>38344</v>
      </c>
      <c r="H19" s="61">
        <v>38340</v>
      </c>
      <c r="I19" s="61">
        <v>0</v>
      </c>
      <c r="J19" s="61">
        <f>H19+I19</f>
        <v>38340</v>
      </c>
      <c r="K19" s="61">
        <f>H19-E19</f>
        <v>-4</v>
      </c>
      <c r="L19" s="61">
        <v>0</v>
      </c>
      <c r="M19" s="61">
        <f>K19+L19</f>
        <v>-4</v>
      </c>
    </row>
    <row r="20" spans="1:13" s="14" customFormat="1" ht="15.75" customHeight="1">
      <c r="A20" s="58">
        <v>2</v>
      </c>
      <c r="B20" s="59" t="s">
        <v>199</v>
      </c>
      <c r="C20" s="38"/>
      <c r="D20" s="41"/>
      <c r="E20" s="38"/>
      <c r="F20" s="38"/>
      <c r="G20" s="58"/>
      <c r="H20" s="38"/>
      <c r="I20" s="38"/>
      <c r="J20" s="58"/>
      <c r="K20" s="38"/>
      <c r="L20" s="38"/>
      <c r="M20" s="58"/>
    </row>
    <row r="21" spans="1:13" s="14" customFormat="1" ht="60.75" customHeight="1">
      <c r="A21" s="58"/>
      <c r="B21" s="60" t="s">
        <v>244</v>
      </c>
      <c r="C21" s="38" t="s">
        <v>135</v>
      </c>
      <c r="D21" s="54" t="s">
        <v>208</v>
      </c>
      <c r="E21" s="61">
        <v>16</v>
      </c>
      <c r="F21" s="61">
        <v>0</v>
      </c>
      <c r="G21" s="61">
        <f>E21+F21</f>
        <v>16</v>
      </c>
      <c r="H21" s="61">
        <v>16</v>
      </c>
      <c r="I21" s="61">
        <v>0</v>
      </c>
      <c r="J21" s="61">
        <f>H21+I21</f>
        <v>16</v>
      </c>
      <c r="K21" s="61">
        <f>H21-E21</f>
        <v>0</v>
      </c>
      <c r="L21" s="61">
        <v>0</v>
      </c>
      <c r="M21" s="61">
        <f>K21+L21</f>
        <v>0</v>
      </c>
    </row>
    <row r="22" spans="1:13" s="14" customFormat="1" ht="15" customHeight="1">
      <c r="A22" s="58">
        <v>3</v>
      </c>
      <c r="B22" s="59" t="s">
        <v>200</v>
      </c>
      <c r="C22" s="41"/>
      <c r="D22" s="41"/>
      <c r="E22" s="38"/>
      <c r="F22" s="38"/>
      <c r="G22" s="58"/>
      <c r="H22" s="38"/>
      <c r="I22" s="38"/>
      <c r="J22" s="58"/>
      <c r="K22" s="38"/>
      <c r="L22" s="38"/>
      <c r="M22" s="58"/>
    </row>
    <row r="23" spans="1:13" s="14" customFormat="1" ht="58.5" customHeight="1">
      <c r="A23" s="58"/>
      <c r="B23" s="60" t="s">
        <v>245</v>
      </c>
      <c r="C23" s="38" t="s">
        <v>220</v>
      </c>
      <c r="D23" s="54" t="s">
        <v>208</v>
      </c>
      <c r="E23" s="61">
        <v>2397</v>
      </c>
      <c r="F23" s="61">
        <v>0</v>
      </c>
      <c r="G23" s="61">
        <f>E23+F23</f>
        <v>2397</v>
      </c>
      <c r="H23" s="61">
        <v>2396</v>
      </c>
      <c r="I23" s="61">
        <v>0</v>
      </c>
      <c r="J23" s="61">
        <f>H23+I23</f>
        <v>2396</v>
      </c>
      <c r="K23" s="61">
        <f>H23-E23</f>
        <v>-1</v>
      </c>
      <c r="L23" s="61">
        <v>0</v>
      </c>
      <c r="M23" s="61">
        <f>K23+L23</f>
        <v>-1</v>
      </c>
    </row>
    <row r="24" spans="1:13" s="14" customFormat="1" ht="14.25" customHeight="1">
      <c r="A24" s="58">
        <v>4</v>
      </c>
      <c r="B24" s="59" t="s">
        <v>205</v>
      </c>
      <c r="C24" s="41"/>
      <c r="D24" s="41"/>
      <c r="E24" s="38"/>
      <c r="F24" s="38"/>
      <c r="G24" s="58"/>
      <c r="H24" s="38"/>
      <c r="I24" s="38"/>
      <c r="J24" s="58"/>
      <c r="K24" s="38"/>
      <c r="L24" s="38"/>
      <c r="M24" s="58"/>
    </row>
    <row r="25" spans="1:13" s="14" customFormat="1" ht="62.25" customHeight="1">
      <c r="A25" s="41"/>
      <c r="B25" s="62" t="s">
        <v>246</v>
      </c>
      <c r="C25" s="38" t="s">
        <v>141</v>
      </c>
      <c r="D25" s="54" t="s">
        <v>208</v>
      </c>
      <c r="E25" s="63">
        <v>100</v>
      </c>
      <c r="F25" s="61">
        <v>0</v>
      </c>
      <c r="G25" s="61">
        <f>E25+F25</f>
        <v>100</v>
      </c>
      <c r="H25" s="61">
        <v>100</v>
      </c>
      <c r="I25" s="61">
        <v>0</v>
      </c>
      <c r="J25" s="61">
        <f>H25+I25</f>
        <v>100</v>
      </c>
      <c r="K25" s="61">
        <f>H25-E25</f>
        <v>0</v>
      </c>
      <c r="L25" s="61">
        <v>0</v>
      </c>
      <c r="M25" s="61">
        <f>K25+L25</f>
        <v>0</v>
      </c>
    </row>
    <row r="26" spans="1:13" s="27" customFormat="1" ht="77.25" customHeight="1">
      <c r="A26" s="34"/>
      <c r="B26" s="64" t="s">
        <v>452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4" customFormat="1" ht="16.5" customHeight="1">
      <c r="A27" s="58">
        <v>1</v>
      </c>
      <c r="B27" s="59" t="s">
        <v>198</v>
      </c>
      <c r="C27" s="41"/>
      <c r="D27" s="41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4" customFormat="1" ht="15" customHeight="1">
      <c r="A28" s="58"/>
      <c r="B28" s="67" t="s">
        <v>240</v>
      </c>
      <c r="C28" s="38" t="s">
        <v>220</v>
      </c>
      <c r="D28" s="54"/>
      <c r="E28" s="61">
        <v>5000</v>
      </c>
      <c r="F28" s="63">
        <v>0</v>
      </c>
      <c r="G28" s="61">
        <f>E28+F28</f>
        <v>5000</v>
      </c>
      <c r="H28" s="63">
        <v>5000</v>
      </c>
      <c r="I28" s="61">
        <v>0</v>
      </c>
      <c r="J28" s="68">
        <f>H28+I28</f>
        <v>5000</v>
      </c>
      <c r="K28" s="61">
        <f>H28-E28</f>
        <v>0</v>
      </c>
      <c r="L28" s="61">
        <v>0</v>
      </c>
      <c r="M28" s="61">
        <f>K28+L28</f>
        <v>0</v>
      </c>
    </row>
    <row r="29" spans="1:13" s="14" customFormat="1" ht="48" customHeight="1">
      <c r="A29" s="58"/>
      <c r="B29" s="67" t="s">
        <v>453</v>
      </c>
      <c r="C29" s="38" t="s">
        <v>220</v>
      </c>
      <c r="D29" s="54" t="s">
        <v>224</v>
      </c>
      <c r="E29" s="61">
        <v>5000</v>
      </c>
      <c r="F29" s="63">
        <v>0</v>
      </c>
      <c r="G29" s="61">
        <f>E29+F29</f>
        <v>5000</v>
      </c>
      <c r="H29" s="63">
        <v>5000</v>
      </c>
      <c r="I29" s="61">
        <v>0</v>
      </c>
      <c r="J29" s="68">
        <f>H29+I29</f>
        <v>5000</v>
      </c>
      <c r="K29" s="61">
        <f>H29-E29</f>
        <v>0</v>
      </c>
      <c r="L29" s="61">
        <v>0</v>
      </c>
      <c r="M29" s="61">
        <f>K29+L29</f>
        <v>0</v>
      </c>
    </row>
    <row r="30" spans="1:13" s="14" customFormat="1" ht="168" customHeight="1">
      <c r="A30" s="58"/>
      <c r="B30" s="60" t="s">
        <v>454</v>
      </c>
      <c r="C30" s="38" t="s">
        <v>220</v>
      </c>
      <c r="D30" s="54" t="s">
        <v>458</v>
      </c>
      <c r="E30" s="63">
        <v>1</v>
      </c>
      <c r="F30" s="61">
        <v>0</v>
      </c>
      <c r="G30" s="61">
        <f>E30+F30</f>
        <v>1</v>
      </c>
      <c r="H30" s="61">
        <v>1</v>
      </c>
      <c r="I30" s="63">
        <v>0</v>
      </c>
      <c r="J30" s="61">
        <f>H30+I30</f>
        <v>1</v>
      </c>
      <c r="K30" s="61">
        <f>H30-E30</f>
        <v>0</v>
      </c>
      <c r="L30" s="61">
        <v>0</v>
      </c>
      <c r="M30" s="61">
        <f>K30+L30</f>
        <v>0</v>
      </c>
    </row>
    <row r="31" spans="1:13" s="14" customFormat="1" ht="15.75" customHeight="1">
      <c r="A31" s="58">
        <v>2</v>
      </c>
      <c r="B31" s="59" t="s">
        <v>199</v>
      </c>
      <c r="C31" s="38"/>
      <c r="D31" s="41"/>
      <c r="E31" s="38"/>
      <c r="F31" s="38"/>
      <c r="G31" s="58"/>
      <c r="H31" s="38"/>
      <c r="I31" s="38"/>
      <c r="J31" s="58"/>
      <c r="K31" s="38"/>
      <c r="L31" s="38"/>
      <c r="M31" s="58"/>
    </row>
    <row r="32" spans="1:13" s="14" customFormat="1" ht="168" customHeight="1">
      <c r="A32" s="58"/>
      <c r="B32" s="69" t="s">
        <v>455</v>
      </c>
      <c r="C32" s="38" t="s">
        <v>135</v>
      </c>
      <c r="D32" s="54" t="s">
        <v>458</v>
      </c>
      <c r="E32" s="70">
        <v>1</v>
      </c>
      <c r="F32" s="63">
        <v>0</v>
      </c>
      <c r="G32" s="61">
        <f>E32+F32</f>
        <v>1</v>
      </c>
      <c r="H32" s="61">
        <v>1</v>
      </c>
      <c r="I32" s="63">
        <v>0</v>
      </c>
      <c r="J32" s="61">
        <f>H32+I32</f>
        <v>1</v>
      </c>
      <c r="K32" s="61">
        <f>H32-E32</f>
        <v>0</v>
      </c>
      <c r="L32" s="61">
        <v>0</v>
      </c>
      <c r="M32" s="61">
        <f>K32+L32</f>
        <v>0</v>
      </c>
    </row>
    <row r="33" spans="1:13" s="14" customFormat="1" ht="15" customHeight="1">
      <c r="A33" s="58">
        <v>3</v>
      </c>
      <c r="B33" s="59" t="s">
        <v>200</v>
      </c>
      <c r="C33" s="41"/>
      <c r="D33" s="41"/>
      <c r="E33" s="38"/>
      <c r="F33" s="38"/>
      <c r="G33" s="58"/>
      <c r="H33" s="38"/>
      <c r="I33" s="38"/>
      <c r="J33" s="58"/>
      <c r="K33" s="38"/>
      <c r="L33" s="38"/>
      <c r="M33" s="58"/>
    </row>
    <row r="34" spans="1:13" s="14" customFormat="1" ht="42.75" customHeight="1">
      <c r="A34" s="58"/>
      <c r="B34" s="69" t="s">
        <v>456</v>
      </c>
      <c r="C34" s="38" t="s">
        <v>220</v>
      </c>
      <c r="D34" s="54" t="s">
        <v>208</v>
      </c>
      <c r="E34" s="70">
        <v>5000</v>
      </c>
      <c r="F34" s="63">
        <v>0</v>
      </c>
      <c r="G34" s="61">
        <f>E34+F34</f>
        <v>5000</v>
      </c>
      <c r="H34" s="61">
        <v>5000</v>
      </c>
      <c r="I34" s="63">
        <v>0</v>
      </c>
      <c r="J34" s="61">
        <f>H34+I34</f>
        <v>5000</v>
      </c>
      <c r="K34" s="61">
        <f>H34-E34</f>
        <v>0</v>
      </c>
      <c r="L34" s="61">
        <v>0</v>
      </c>
      <c r="M34" s="61">
        <f>K34+L34</f>
        <v>0</v>
      </c>
    </row>
    <row r="35" spans="1:13" s="14" customFormat="1" ht="14.25" customHeight="1">
      <c r="A35" s="58">
        <v>4</v>
      </c>
      <c r="B35" s="59" t="s">
        <v>205</v>
      </c>
      <c r="C35" s="41"/>
      <c r="D35" s="41"/>
      <c r="E35" s="38"/>
      <c r="F35" s="38"/>
      <c r="G35" s="58"/>
      <c r="H35" s="38"/>
      <c r="I35" s="38"/>
      <c r="J35" s="58"/>
      <c r="K35" s="38"/>
      <c r="L35" s="38"/>
      <c r="M35" s="58"/>
    </row>
    <row r="36" spans="1:13" s="14" customFormat="1" ht="53.25" customHeight="1">
      <c r="A36" s="41"/>
      <c r="B36" s="69" t="s">
        <v>457</v>
      </c>
      <c r="C36" s="38" t="s">
        <v>141</v>
      </c>
      <c r="D36" s="54" t="s">
        <v>208</v>
      </c>
      <c r="E36" s="70">
        <v>100</v>
      </c>
      <c r="F36" s="63">
        <v>0</v>
      </c>
      <c r="G36" s="61">
        <f>E36+F36</f>
        <v>100</v>
      </c>
      <c r="H36" s="63">
        <v>100</v>
      </c>
      <c r="I36" s="61">
        <v>0</v>
      </c>
      <c r="J36" s="61">
        <f>H36+I36</f>
        <v>100</v>
      </c>
      <c r="K36" s="61">
        <f>H36-E36</f>
        <v>0</v>
      </c>
      <c r="L36" s="61">
        <v>0</v>
      </c>
      <c r="M36" s="61">
        <f>K36+L36</f>
        <v>0</v>
      </c>
    </row>
    <row r="37" spans="1:13" s="14" customFormat="1" ht="60" customHeight="1">
      <c r="A37" s="34"/>
      <c r="B37" s="64" t="s">
        <v>459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s="14" customFormat="1" ht="15">
      <c r="A38" s="58">
        <v>1</v>
      </c>
      <c r="B38" s="59" t="s">
        <v>198</v>
      </c>
      <c r="C38" s="41"/>
      <c r="D38" s="41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14" customFormat="1" ht="15">
      <c r="A39" s="58"/>
      <c r="B39" s="67" t="s">
        <v>240</v>
      </c>
      <c r="C39" s="38" t="s">
        <v>220</v>
      </c>
      <c r="D39" s="54"/>
      <c r="E39" s="61">
        <v>56790</v>
      </c>
      <c r="F39" s="63">
        <v>0</v>
      </c>
      <c r="G39" s="61">
        <f>E39+F39</f>
        <v>56790</v>
      </c>
      <c r="H39" s="63">
        <v>56790</v>
      </c>
      <c r="I39" s="61">
        <v>0</v>
      </c>
      <c r="J39" s="68">
        <f>H39+I39</f>
        <v>56790</v>
      </c>
      <c r="K39" s="61">
        <f>H39-E39</f>
        <v>0</v>
      </c>
      <c r="L39" s="61">
        <v>0</v>
      </c>
      <c r="M39" s="61">
        <f>K39+L39</f>
        <v>0</v>
      </c>
    </row>
    <row r="40" spans="1:13" s="14" customFormat="1" ht="49.5" customHeight="1">
      <c r="A40" s="58"/>
      <c r="B40" s="67" t="s">
        <v>460</v>
      </c>
      <c r="C40" s="38" t="s">
        <v>220</v>
      </c>
      <c r="D40" s="54" t="s">
        <v>224</v>
      </c>
      <c r="E40" s="61">
        <v>56790</v>
      </c>
      <c r="F40" s="63">
        <v>0</v>
      </c>
      <c r="G40" s="61">
        <f>E40+F40</f>
        <v>56790</v>
      </c>
      <c r="H40" s="63">
        <v>56790</v>
      </c>
      <c r="I40" s="61">
        <v>0</v>
      </c>
      <c r="J40" s="68">
        <f>H40+I40</f>
        <v>56790</v>
      </c>
      <c r="K40" s="61">
        <f>H40-E40</f>
        <v>0</v>
      </c>
      <c r="L40" s="61">
        <v>0</v>
      </c>
      <c r="M40" s="61">
        <f>K40+L40</f>
        <v>0</v>
      </c>
    </row>
    <row r="41" spans="1:13" s="14" customFormat="1" ht="48" customHeight="1">
      <c r="A41" s="58"/>
      <c r="B41" s="67" t="s">
        <v>461</v>
      </c>
      <c r="C41" s="38"/>
      <c r="D41" s="54" t="s">
        <v>463</v>
      </c>
      <c r="E41" s="61">
        <v>1575</v>
      </c>
      <c r="F41" s="63">
        <v>0</v>
      </c>
      <c r="G41" s="61">
        <f>E41+F41</f>
        <v>1575</v>
      </c>
      <c r="H41" s="63">
        <v>1575</v>
      </c>
      <c r="I41" s="61">
        <v>0</v>
      </c>
      <c r="J41" s="68">
        <f>H41+I41</f>
        <v>1575</v>
      </c>
      <c r="K41" s="61">
        <f>H41-E41</f>
        <v>0</v>
      </c>
      <c r="L41" s="61">
        <v>0</v>
      </c>
      <c r="M41" s="61">
        <f>K41+L41</f>
        <v>0</v>
      </c>
    </row>
    <row r="42" spans="1:13" s="14" customFormat="1" ht="67.5" customHeight="1">
      <c r="A42" s="58"/>
      <c r="B42" s="60" t="s">
        <v>462</v>
      </c>
      <c r="C42" s="38" t="s">
        <v>220</v>
      </c>
      <c r="D42" s="54" t="s">
        <v>224</v>
      </c>
      <c r="E42" s="63">
        <v>95</v>
      </c>
      <c r="F42" s="61">
        <v>0</v>
      </c>
      <c r="G42" s="61">
        <f>E42+F42</f>
        <v>95</v>
      </c>
      <c r="H42" s="61">
        <v>95</v>
      </c>
      <c r="I42" s="63">
        <v>0</v>
      </c>
      <c r="J42" s="61">
        <f>H42+I42</f>
        <v>95</v>
      </c>
      <c r="K42" s="61">
        <f>H42-E42</f>
        <v>0</v>
      </c>
      <c r="L42" s="61">
        <v>0</v>
      </c>
      <c r="M42" s="61">
        <f>K42+L42</f>
        <v>0</v>
      </c>
    </row>
    <row r="43" spans="1:13" s="14" customFormat="1" ht="15">
      <c r="A43" s="58">
        <v>2</v>
      </c>
      <c r="B43" s="59" t="s">
        <v>199</v>
      </c>
      <c r="C43" s="38"/>
      <c r="D43" s="41"/>
      <c r="E43" s="38"/>
      <c r="F43" s="38"/>
      <c r="G43" s="58"/>
      <c r="H43" s="38"/>
      <c r="I43" s="38"/>
      <c r="J43" s="58"/>
      <c r="K43" s="38"/>
      <c r="L43" s="38"/>
      <c r="M43" s="58"/>
    </row>
    <row r="44" spans="1:13" s="14" customFormat="1" ht="60.75" customHeight="1">
      <c r="A44" s="58"/>
      <c r="B44" s="69" t="s">
        <v>464</v>
      </c>
      <c r="C44" s="38" t="s">
        <v>135</v>
      </c>
      <c r="D44" s="54" t="s">
        <v>224</v>
      </c>
      <c r="E44" s="70">
        <v>95</v>
      </c>
      <c r="F44" s="63">
        <v>0</v>
      </c>
      <c r="G44" s="61">
        <f>E44+F44</f>
        <v>95</v>
      </c>
      <c r="H44" s="61">
        <v>95</v>
      </c>
      <c r="I44" s="63">
        <v>0</v>
      </c>
      <c r="J44" s="61">
        <f>H44+I44</f>
        <v>95</v>
      </c>
      <c r="K44" s="61">
        <f>H44-E44</f>
        <v>0</v>
      </c>
      <c r="L44" s="61">
        <v>0</v>
      </c>
      <c r="M44" s="61">
        <f>K44+L44</f>
        <v>0</v>
      </c>
    </row>
    <row r="45" spans="1:13" s="14" customFormat="1" ht="15">
      <c r="A45" s="58">
        <v>3</v>
      </c>
      <c r="B45" s="59" t="s">
        <v>200</v>
      </c>
      <c r="C45" s="41"/>
      <c r="D45" s="41"/>
      <c r="E45" s="38"/>
      <c r="F45" s="38"/>
      <c r="G45" s="58"/>
      <c r="H45" s="38"/>
      <c r="I45" s="38"/>
      <c r="J45" s="58"/>
      <c r="K45" s="38"/>
      <c r="L45" s="38"/>
      <c r="M45" s="58"/>
    </row>
    <row r="46" spans="1:13" s="14" customFormat="1" ht="53.25" customHeight="1">
      <c r="A46" s="58"/>
      <c r="B46" s="69" t="s">
        <v>465</v>
      </c>
      <c r="C46" s="38" t="s">
        <v>220</v>
      </c>
      <c r="D46" s="54" t="s">
        <v>208</v>
      </c>
      <c r="E46" s="70">
        <v>598</v>
      </c>
      <c r="F46" s="63">
        <v>0</v>
      </c>
      <c r="G46" s="61">
        <f>E46+F46</f>
        <v>598</v>
      </c>
      <c r="H46" s="61">
        <v>598</v>
      </c>
      <c r="I46" s="63">
        <v>0</v>
      </c>
      <c r="J46" s="61">
        <f>H46+I46</f>
        <v>598</v>
      </c>
      <c r="K46" s="61">
        <f>H46-E46</f>
        <v>0</v>
      </c>
      <c r="L46" s="61">
        <v>0</v>
      </c>
      <c r="M46" s="61">
        <f>K46+L46</f>
        <v>0</v>
      </c>
    </row>
    <row r="47" spans="1:13" s="14" customFormat="1" ht="15">
      <c r="A47" s="58">
        <v>4</v>
      </c>
      <c r="B47" s="59" t="s">
        <v>205</v>
      </c>
      <c r="C47" s="41"/>
      <c r="D47" s="41"/>
      <c r="E47" s="38"/>
      <c r="F47" s="38"/>
      <c r="G47" s="58"/>
      <c r="H47" s="38"/>
      <c r="I47" s="38"/>
      <c r="J47" s="58"/>
      <c r="K47" s="38"/>
      <c r="L47" s="38"/>
      <c r="M47" s="58"/>
    </row>
    <row r="48" spans="1:13" s="14" customFormat="1" ht="79.5" customHeight="1">
      <c r="A48" s="41"/>
      <c r="B48" s="69" t="s">
        <v>466</v>
      </c>
      <c r="C48" s="38" t="s">
        <v>141</v>
      </c>
      <c r="D48" s="54" t="s">
        <v>208</v>
      </c>
      <c r="E48" s="70">
        <v>100</v>
      </c>
      <c r="F48" s="63">
        <v>0</v>
      </c>
      <c r="G48" s="61">
        <f>E48+F48</f>
        <v>100</v>
      </c>
      <c r="H48" s="63">
        <v>100</v>
      </c>
      <c r="I48" s="61">
        <v>0</v>
      </c>
      <c r="J48" s="61">
        <f>H48+I48</f>
        <v>100</v>
      </c>
      <c r="K48" s="61">
        <f>H48-E48</f>
        <v>0</v>
      </c>
      <c r="L48" s="61">
        <v>0</v>
      </c>
      <c r="M48" s="61">
        <f>K48+L48</f>
        <v>0</v>
      </c>
    </row>
    <row r="49" spans="1:13" s="14" customFormat="1" ht="36" customHeight="1">
      <c r="A49" s="34"/>
      <c r="B49" s="64" t="s">
        <v>247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s="14" customFormat="1" ht="15">
      <c r="A50" s="58">
        <v>1</v>
      </c>
      <c r="B50" s="59" t="s">
        <v>198</v>
      </c>
      <c r="C50" s="41"/>
      <c r="D50" s="41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14" customFormat="1" ht="30">
      <c r="A51" s="58"/>
      <c r="B51" s="60" t="s">
        <v>240</v>
      </c>
      <c r="C51" s="38" t="s">
        <v>220</v>
      </c>
      <c r="D51" s="54" t="s">
        <v>211</v>
      </c>
      <c r="E51" s="61">
        <v>0</v>
      </c>
      <c r="F51" s="66">
        <v>2239477</v>
      </c>
      <c r="G51" s="61">
        <f>E51+F51</f>
        <v>2239477</v>
      </c>
      <c r="H51" s="61">
        <v>0</v>
      </c>
      <c r="I51" s="66">
        <v>2238751</v>
      </c>
      <c r="J51" s="61">
        <f>H51+I51</f>
        <v>2238751</v>
      </c>
      <c r="K51" s="61">
        <f aca="true" t="shared" si="0" ref="K51:L55">H51-E51</f>
        <v>0</v>
      </c>
      <c r="L51" s="61">
        <f t="shared" si="0"/>
        <v>-726</v>
      </c>
      <c r="M51" s="61">
        <f>K51+L51</f>
        <v>-726</v>
      </c>
    </row>
    <row r="52" spans="1:13" s="14" customFormat="1" ht="45">
      <c r="A52" s="58"/>
      <c r="B52" s="60" t="s">
        <v>248</v>
      </c>
      <c r="C52" s="38" t="s">
        <v>220</v>
      </c>
      <c r="D52" s="54" t="s">
        <v>238</v>
      </c>
      <c r="E52" s="61">
        <v>0</v>
      </c>
      <c r="F52" s="66">
        <v>760795</v>
      </c>
      <c r="G52" s="61">
        <f>E52+F52</f>
        <v>760795</v>
      </c>
      <c r="H52" s="61">
        <v>0</v>
      </c>
      <c r="I52" s="66">
        <v>760136</v>
      </c>
      <c r="J52" s="61">
        <f>H52+I52</f>
        <v>760136</v>
      </c>
      <c r="K52" s="61">
        <f t="shared" si="0"/>
        <v>0</v>
      </c>
      <c r="L52" s="61">
        <f t="shared" si="0"/>
        <v>-659</v>
      </c>
      <c r="M52" s="61">
        <f>K52+L52</f>
        <v>-659</v>
      </c>
    </row>
    <row r="53" spans="1:13" s="14" customFormat="1" ht="45">
      <c r="A53" s="58"/>
      <c r="B53" s="60" t="s">
        <v>446</v>
      </c>
      <c r="C53" s="38" t="s">
        <v>220</v>
      </c>
      <c r="D53" s="54" t="s">
        <v>238</v>
      </c>
      <c r="E53" s="61">
        <v>0</v>
      </c>
      <c r="F53" s="66">
        <v>1478682</v>
      </c>
      <c r="G53" s="61">
        <f>E53+F53</f>
        <v>1478682</v>
      </c>
      <c r="H53" s="61">
        <v>0</v>
      </c>
      <c r="I53" s="66">
        <v>1478616</v>
      </c>
      <c r="J53" s="61">
        <f>H53+I53</f>
        <v>1478616</v>
      </c>
      <c r="K53" s="61">
        <f t="shared" si="0"/>
        <v>0</v>
      </c>
      <c r="L53" s="61">
        <f t="shared" si="0"/>
        <v>-66</v>
      </c>
      <c r="M53" s="61">
        <f>K53+L53</f>
        <v>-66</v>
      </c>
    </row>
    <row r="54" spans="1:13" s="14" customFormat="1" ht="45">
      <c r="A54" s="58"/>
      <c r="B54" s="60" t="s">
        <v>249</v>
      </c>
      <c r="C54" s="38" t="s">
        <v>368</v>
      </c>
      <c r="D54" s="54" t="s">
        <v>239</v>
      </c>
      <c r="E54" s="61">
        <v>0</v>
      </c>
      <c r="F54" s="61">
        <v>1073</v>
      </c>
      <c r="G54" s="61">
        <f>E54+F54</f>
        <v>1073</v>
      </c>
      <c r="H54" s="61">
        <v>0</v>
      </c>
      <c r="I54" s="61">
        <v>1073</v>
      </c>
      <c r="J54" s="61">
        <f>H54+I54</f>
        <v>1073</v>
      </c>
      <c r="K54" s="61">
        <f t="shared" si="0"/>
        <v>0</v>
      </c>
      <c r="L54" s="61">
        <f t="shared" si="0"/>
        <v>0</v>
      </c>
      <c r="M54" s="61">
        <f>K54+L54</f>
        <v>0</v>
      </c>
    </row>
    <row r="55" spans="1:13" s="14" customFormat="1" ht="45">
      <c r="A55" s="58"/>
      <c r="B55" s="60" t="s">
        <v>447</v>
      </c>
      <c r="C55" s="38" t="s">
        <v>135</v>
      </c>
      <c r="D55" s="54" t="s">
        <v>239</v>
      </c>
      <c r="E55" s="61">
        <v>0</v>
      </c>
      <c r="F55" s="61">
        <v>1</v>
      </c>
      <c r="G55" s="61">
        <f>E55+F55</f>
        <v>1</v>
      </c>
      <c r="H55" s="61">
        <v>0</v>
      </c>
      <c r="I55" s="61">
        <v>1</v>
      </c>
      <c r="J55" s="61">
        <f>H55+I55</f>
        <v>1</v>
      </c>
      <c r="K55" s="61">
        <f t="shared" si="0"/>
        <v>0</v>
      </c>
      <c r="L55" s="61">
        <f t="shared" si="0"/>
        <v>0</v>
      </c>
      <c r="M55" s="61">
        <f>K55+L55</f>
        <v>0</v>
      </c>
    </row>
    <row r="56" spans="1:13" s="14" customFormat="1" ht="15">
      <c r="A56" s="58">
        <v>2</v>
      </c>
      <c r="B56" s="59" t="s">
        <v>199</v>
      </c>
      <c r="C56" s="38"/>
      <c r="D56" s="41"/>
      <c r="E56" s="38"/>
      <c r="F56" s="38"/>
      <c r="G56" s="58"/>
      <c r="H56" s="38"/>
      <c r="I56" s="38"/>
      <c r="J56" s="58"/>
      <c r="K56" s="38"/>
      <c r="L56" s="38"/>
      <c r="M56" s="58"/>
    </row>
    <row r="57" spans="1:13" s="14" customFormat="1" ht="45">
      <c r="A57" s="58"/>
      <c r="B57" s="60" t="s">
        <v>250</v>
      </c>
      <c r="C57" s="38" t="s">
        <v>368</v>
      </c>
      <c r="D57" s="54" t="s">
        <v>239</v>
      </c>
      <c r="E57" s="61">
        <v>0</v>
      </c>
      <c r="F57" s="61">
        <v>1073</v>
      </c>
      <c r="G57" s="61">
        <f>E57+F57</f>
        <v>1073</v>
      </c>
      <c r="H57" s="61">
        <v>0</v>
      </c>
      <c r="I57" s="61">
        <v>1073</v>
      </c>
      <c r="J57" s="61">
        <f>H57+I57</f>
        <v>1073</v>
      </c>
      <c r="K57" s="61">
        <f>H57-E57</f>
        <v>0</v>
      </c>
      <c r="L57" s="61">
        <v>0</v>
      </c>
      <c r="M57" s="61">
        <f>K57+L57</f>
        <v>0</v>
      </c>
    </row>
    <row r="58" spans="1:13" s="14" customFormat="1" ht="51" customHeight="1">
      <c r="A58" s="58"/>
      <c r="B58" s="60" t="s">
        <v>448</v>
      </c>
      <c r="C58" s="38" t="s">
        <v>252</v>
      </c>
      <c r="D58" s="54" t="s">
        <v>239</v>
      </c>
      <c r="E58" s="61">
        <v>0</v>
      </c>
      <c r="F58" s="61">
        <v>1</v>
      </c>
      <c r="G58" s="61">
        <f>E58+F58</f>
        <v>1</v>
      </c>
      <c r="H58" s="61">
        <v>0</v>
      </c>
      <c r="I58" s="61">
        <v>1</v>
      </c>
      <c r="J58" s="61">
        <f>H58+I58</f>
        <v>1</v>
      </c>
      <c r="K58" s="61">
        <f>H58-E58</f>
        <v>0</v>
      </c>
      <c r="L58" s="61">
        <v>0</v>
      </c>
      <c r="M58" s="61">
        <f>K58+L58</f>
        <v>0</v>
      </c>
    </row>
    <row r="59" spans="1:13" s="14" customFormat="1" ht="15">
      <c r="A59" s="58">
        <v>3</v>
      </c>
      <c r="B59" s="59" t="s">
        <v>200</v>
      </c>
      <c r="C59" s="41"/>
      <c r="D59" s="41"/>
      <c r="E59" s="38"/>
      <c r="F59" s="38"/>
      <c r="G59" s="58"/>
      <c r="H59" s="38"/>
      <c r="I59" s="38"/>
      <c r="J59" s="58"/>
      <c r="K59" s="38"/>
      <c r="L59" s="61">
        <v>0</v>
      </c>
      <c r="M59" s="58"/>
    </row>
    <row r="60" spans="1:13" s="14" customFormat="1" ht="30">
      <c r="A60" s="58"/>
      <c r="B60" s="60" t="s">
        <v>251</v>
      </c>
      <c r="C60" s="38" t="s">
        <v>220</v>
      </c>
      <c r="D60" s="54" t="s">
        <v>208</v>
      </c>
      <c r="E60" s="61">
        <v>0</v>
      </c>
      <c r="F60" s="61">
        <v>709</v>
      </c>
      <c r="G60" s="61">
        <f>E60+F60</f>
        <v>709</v>
      </c>
      <c r="H60" s="61">
        <v>0</v>
      </c>
      <c r="I60" s="61">
        <v>708</v>
      </c>
      <c r="J60" s="61">
        <f>H60+I60</f>
        <v>708</v>
      </c>
      <c r="K60" s="61"/>
      <c r="L60" s="61">
        <f>I60-F60</f>
        <v>-1</v>
      </c>
      <c r="M60" s="61">
        <f>K60+L60</f>
        <v>-1</v>
      </c>
    </row>
    <row r="61" spans="1:13" s="14" customFormat="1" ht="30">
      <c r="A61" s="58"/>
      <c r="B61" s="60" t="s">
        <v>449</v>
      </c>
      <c r="C61" s="38" t="s">
        <v>220</v>
      </c>
      <c r="D61" s="54" t="s">
        <v>208</v>
      </c>
      <c r="E61" s="61">
        <v>0</v>
      </c>
      <c r="F61" s="61">
        <v>1478682</v>
      </c>
      <c r="G61" s="61">
        <f>E61+F61</f>
        <v>1478682</v>
      </c>
      <c r="H61" s="61">
        <v>0</v>
      </c>
      <c r="I61" s="61">
        <v>1478616</v>
      </c>
      <c r="J61" s="61">
        <f>H61+I61</f>
        <v>1478616</v>
      </c>
      <c r="K61" s="61">
        <f>H61-E61</f>
        <v>0</v>
      </c>
      <c r="L61" s="61">
        <f>I61-F61</f>
        <v>-66</v>
      </c>
      <c r="M61" s="61">
        <f>K61+L61</f>
        <v>-66</v>
      </c>
    </row>
    <row r="62" spans="1:13" s="14" customFormat="1" ht="15">
      <c r="A62" s="58">
        <v>4</v>
      </c>
      <c r="B62" s="59" t="s">
        <v>205</v>
      </c>
      <c r="C62" s="41"/>
      <c r="D62" s="41"/>
      <c r="E62" s="38"/>
      <c r="F62" s="38"/>
      <c r="G62" s="58"/>
      <c r="H62" s="38"/>
      <c r="I62" s="38"/>
      <c r="J62" s="58"/>
      <c r="K62" s="38"/>
      <c r="L62" s="38"/>
      <c r="M62" s="58"/>
    </row>
    <row r="63" spans="1:13" s="14" customFormat="1" ht="79.5" customHeight="1">
      <c r="A63" s="58"/>
      <c r="B63" s="62" t="s">
        <v>450</v>
      </c>
      <c r="C63" s="38" t="s">
        <v>141</v>
      </c>
      <c r="D63" s="54" t="s">
        <v>208</v>
      </c>
      <c r="E63" s="61">
        <v>0</v>
      </c>
      <c r="F63" s="61">
        <v>100</v>
      </c>
      <c r="G63" s="61">
        <f>E63+F63</f>
        <v>100</v>
      </c>
      <c r="H63" s="61">
        <v>0</v>
      </c>
      <c r="I63" s="61">
        <v>100</v>
      </c>
      <c r="J63" s="61">
        <f>H63+I63</f>
        <v>100</v>
      </c>
      <c r="K63" s="61">
        <f>H63-E63</f>
        <v>0</v>
      </c>
      <c r="L63" s="61">
        <v>0</v>
      </c>
      <c r="M63" s="61">
        <f>K63+L63</f>
        <v>0</v>
      </c>
    </row>
    <row r="64" spans="1:13" s="14" customFormat="1" ht="79.5" customHeight="1">
      <c r="A64" s="41"/>
      <c r="B64" s="60" t="s">
        <v>451</v>
      </c>
      <c r="C64" s="38" t="s">
        <v>141</v>
      </c>
      <c r="D64" s="54" t="s">
        <v>208</v>
      </c>
      <c r="E64" s="61">
        <v>0</v>
      </c>
      <c r="F64" s="61">
        <v>100</v>
      </c>
      <c r="G64" s="61">
        <f>E64+F64</f>
        <v>100</v>
      </c>
      <c r="H64" s="61">
        <v>0</v>
      </c>
      <c r="I64" s="61">
        <v>100</v>
      </c>
      <c r="J64" s="61">
        <f>H64+I64</f>
        <v>100</v>
      </c>
      <c r="K64" s="61">
        <f>H64-E64</f>
        <v>0</v>
      </c>
      <c r="L64" s="61">
        <v>0</v>
      </c>
      <c r="M64" s="61">
        <f>K64+L64</f>
        <v>0</v>
      </c>
    </row>
    <row r="65" spans="1:13" s="14" customFormat="1" ht="33.75" customHeight="1">
      <c r="A65" s="34"/>
      <c r="B65" s="64" t="s">
        <v>467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4" customFormat="1" ht="15">
      <c r="A66" s="58">
        <v>1</v>
      </c>
      <c r="B66" s="59" t="s">
        <v>198</v>
      </c>
      <c r="C66" s="41"/>
      <c r="D66" s="41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14" customFormat="1" ht="15">
      <c r="A67" s="58"/>
      <c r="B67" s="67" t="s">
        <v>240</v>
      </c>
      <c r="C67" s="38" t="s">
        <v>220</v>
      </c>
      <c r="D67" s="54"/>
      <c r="E67" s="61">
        <v>0</v>
      </c>
      <c r="F67" s="61">
        <v>141000</v>
      </c>
      <c r="G67" s="61">
        <f>E67+F67</f>
        <v>141000</v>
      </c>
      <c r="H67" s="63">
        <v>0</v>
      </c>
      <c r="I67" s="61">
        <v>106459</v>
      </c>
      <c r="J67" s="68">
        <f>H67+I67</f>
        <v>106459</v>
      </c>
      <c r="K67" s="61">
        <f>H67-E67</f>
        <v>0</v>
      </c>
      <c r="L67" s="61">
        <f>I67-F67</f>
        <v>-34541</v>
      </c>
      <c r="M67" s="61">
        <f>K67+L67</f>
        <v>-34541</v>
      </c>
    </row>
    <row r="68" spans="1:13" s="14" customFormat="1" ht="53.25" customHeight="1">
      <c r="A68" s="58"/>
      <c r="B68" s="67" t="s">
        <v>468</v>
      </c>
      <c r="C68" s="38" t="s">
        <v>220</v>
      </c>
      <c r="D68" s="54" t="s">
        <v>238</v>
      </c>
      <c r="E68" s="61">
        <v>0</v>
      </c>
      <c r="F68" s="61">
        <v>141000</v>
      </c>
      <c r="G68" s="61">
        <f>E68+F68</f>
        <v>141000</v>
      </c>
      <c r="H68" s="63">
        <v>0</v>
      </c>
      <c r="I68" s="61">
        <v>106459</v>
      </c>
      <c r="J68" s="68">
        <f>H68+I68</f>
        <v>106459</v>
      </c>
      <c r="K68" s="61">
        <f>H68-E68</f>
        <v>0</v>
      </c>
      <c r="L68" s="61">
        <f aca="true" t="shared" si="1" ref="L68:L75">I68-F68</f>
        <v>-34541</v>
      </c>
      <c r="M68" s="61">
        <f>K68+L68</f>
        <v>-34541</v>
      </c>
    </row>
    <row r="69" spans="1:13" s="14" customFormat="1" ht="30">
      <c r="A69" s="58"/>
      <c r="B69" s="67" t="s">
        <v>469</v>
      </c>
      <c r="C69" s="38"/>
      <c r="D69" s="54" t="s">
        <v>239</v>
      </c>
      <c r="E69" s="61">
        <v>0</v>
      </c>
      <c r="F69" s="61">
        <v>1</v>
      </c>
      <c r="G69" s="61">
        <f>E69+F69</f>
        <v>1</v>
      </c>
      <c r="H69" s="63">
        <v>0</v>
      </c>
      <c r="I69" s="61">
        <v>1</v>
      </c>
      <c r="J69" s="68">
        <f>H69+I69</f>
        <v>1</v>
      </c>
      <c r="K69" s="61">
        <f>H69-E69</f>
        <v>0</v>
      </c>
      <c r="L69" s="61">
        <f t="shared" si="1"/>
        <v>0</v>
      </c>
      <c r="M69" s="61">
        <f>K69+L69</f>
        <v>0</v>
      </c>
    </row>
    <row r="70" spans="1:13" s="14" customFormat="1" ht="15">
      <c r="A70" s="58">
        <v>2</v>
      </c>
      <c r="B70" s="59" t="s">
        <v>199</v>
      </c>
      <c r="C70" s="38"/>
      <c r="D70" s="41"/>
      <c r="E70" s="38"/>
      <c r="F70" s="38"/>
      <c r="G70" s="58"/>
      <c r="H70" s="38"/>
      <c r="I70" s="38"/>
      <c r="J70" s="58"/>
      <c r="K70" s="38"/>
      <c r="L70" s="61"/>
      <c r="M70" s="58"/>
    </row>
    <row r="71" spans="1:13" s="14" customFormat="1" ht="30">
      <c r="A71" s="58"/>
      <c r="B71" s="69" t="s">
        <v>470</v>
      </c>
      <c r="C71" s="38" t="s">
        <v>135</v>
      </c>
      <c r="D71" s="54" t="s">
        <v>239</v>
      </c>
      <c r="E71" s="70">
        <v>0</v>
      </c>
      <c r="F71" s="70">
        <v>1</v>
      </c>
      <c r="G71" s="61">
        <f>E71+F71</f>
        <v>1</v>
      </c>
      <c r="H71" s="61">
        <v>0</v>
      </c>
      <c r="I71" s="63">
        <v>1</v>
      </c>
      <c r="J71" s="61">
        <f>H71+I71</f>
        <v>1</v>
      </c>
      <c r="K71" s="61">
        <f>H71-E71</f>
        <v>0</v>
      </c>
      <c r="L71" s="61">
        <f t="shared" si="1"/>
        <v>0</v>
      </c>
      <c r="M71" s="61">
        <f>K71+L71</f>
        <v>0</v>
      </c>
    </row>
    <row r="72" spans="1:13" s="14" customFormat="1" ht="15">
      <c r="A72" s="58">
        <v>3</v>
      </c>
      <c r="B72" s="59" t="s">
        <v>200</v>
      </c>
      <c r="C72" s="41"/>
      <c r="D72" s="41"/>
      <c r="E72" s="38"/>
      <c r="F72" s="38"/>
      <c r="G72" s="58"/>
      <c r="H72" s="38"/>
      <c r="I72" s="38"/>
      <c r="J72" s="58"/>
      <c r="K72" s="38"/>
      <c r="L72" s="61"/>
      <c r="M72" s="58"/>
    </row>
    <row r="73" spans="1:13" s="14" customFormat="1" ht="30">
      <c r="A73" s="58"/>
      <c r="B73" s="69" t="s">
        <v>471</v>
      </c>
      <c r="C73" s="38" t="s">
        <v>220</v>
      </c>
      <c r="D73" s="54" t="s">
        <v>208</v>
      </c>
      <c r="E73" s="70">
        <v>0</v>
      </c>
      <c r="F73" s="70">
        <v>141000</v>
      </c>
      <c r="G73" s="61">
        <f>E73+F73</f>
        <v>141000</v>
      </c>
      <c r="H73" s="61">
        <v>0</v>
      </c>
      <c r="I73" s="63">
        <v>106459</v>
      </c>
      <c r="J73" s="61">
        <f>H73+I73</f>
        <v>106459</v>
      </c>
      <c r="K73" s="61">
        <f>H73-E73</f>
        <v>0</v>
      </c>
      <c r="L73" s="61">
        <f t="shared" si="1"/>
        <v>-34541</v>
      </c>
      <c r="M73" s="61">
        <f>K73+L73</f>
        <v>-34541</v>
      </c>
    </row>
    <row r="74" spans="1:13" s="14" customFormat="1" ht="15">
      <c r="A74" s="58">
        <v>4</v>
      </c>
      <c r="B74" s="59" t="s">
        <v>205</v>
      </c>
      <c r="C74" s="41"/>
      <c r="D74" s="41"/>
      <c r="E74" s="38"/>
      <c r="F74" s="38"/>
      <c r="G74" s="58"/>
      <c r="H74" s="38"/>
      <c r="I74" s="38"/>
      <c r="J74" s="58"/>
      <c r="K74" s="38"/>
      <c r="L74" s="61"/>
      <c r="M74" s="58"/>
    </row>
    <row r="75" spans="1:13" s="14" customFormat="1" ht="65.25" customHeight="1">
      <c r="A75" s="41"/>
      <c r="B75" s="69" t="s">
        <v>472</v>
      </c>
      <c r="C75" s="38" t="s">
        <v>141</v>
      </c>
      <c r="D75" s="54" t="s">
        <v>208</v>
      </c>
      <c r="E75" s="70">
        <v>0</v>
      </c>
      <c r="F75" s="70">
        <v>100</v>
      </c>
      <c r="G75" s="61">
        <f>E75+F75</f>
        <v>100</v>
      </c>
      <c r="H75" s="63">
        <v>0</v>
      </c>
      <c r="I75" s="61">
        <v>100</v>
      </c>
      <c r="J75" s="61">
        <f>H75+I75</f>
        <v>100</v>
      </c>
      <c r="K75" s="61">
        <f>H75-E75</f>
        <v>0</v>
      </c>
      <c r="L75" s="61">
        <f t="shared" si="1"/>
        <v>0</v>
      </c>
      <c r="M75" s="61">
        <f>K75+L75</f>
        <v>0</v>
      </c>
    </row>
    <row r="76" spans="1:13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23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2" s="36" customFormat="1" ht="24" customHeight="1">
      <c r="A78" s="20" t="s">
        <v>418</v>
      </c>
      <c r="B78" s="20"/>
      <c r="C78" s="20"/>
      <c r="F78" s="20"/>
      <c r="G78" s="37"/>
      <c r="H78" s="37"/>
      <c r="K78" s="132" t="s">
        <v>419</v>
      </c>
      <c r="L78" s="132"/>
    </row>
    <row r="79" spans="1:12" ht="14.25" customHeight="1">
      <c r="A79" s="8"/>
      <c r="B79" s="5"/>
      <c r="G79" s="134" t="s">
        <v>109</v>
      </c>
      <c r="H79" s="134"/>
      <c r="I79" s="17"/>
      <c r="K79" s="133" t="s">
        <v>110</v>
      </c>
      <c r="L79" s="133"/>
    </row>
  </sheetData>
  <sheetProtection/>
  <mergeCells count="21">
    <mergeCell ref="D14:D15"/>
    <mergeCell ref="A8:M8"/>
    <mergeCell ref="K78:L78"/>
    <mergeCell ref="G79:H79"/>
    <mergeCell ref="K79:L79"/>
    <mergeCell ref="A9:M9"/>
    <mergeCell ref="C11:M11"/>
    <mergeCell ref="C12:M12"/>
    <mergeCell ref="A14:A15"/>
    <mergeCell ref="B14:B15"/>
    <mergeCell ref="C14:C15"/>
    <mergeCell ref="J1:M1"/>
    <mergeCell ref="J2:M2"/>
    <mergeCell ref="J3:M3"/>
    <mergeCell ref="A4:M4"/>
    <mergeCell ref="E14:G14"/>
    <mergeCell ref="H14:J14"/>
    <mergeCell ref="K14:M14"/>
    <mergeCell ref="A5:M5"/>
    <mergeCell ref="A6:M6"/>
    <mergeCell ref="A7:M7"/>
  </mergeCells>
  <printOptions/>
  <pageMargins left="0.3937007874015748" right="0.3937007874015748" top="0.7874015748031497" bottom="0.3937007874015748" header="0.5118110236220472" footer="0.5118110236220472"/>
  <pageSetup fitToHeight="13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zoomScalePageLayoutView="0" workbookViewId="0" topLeftCell="A151">
      <selection activeCell="D156" sqref="D156:D157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3.75" customHeight="1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25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8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27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18" customHeight="1">
      <c r="B13" s="33" t="s">
        <v>253</v>
      </c>
      <c r="C13" s="155" t="s">
        <v>171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31" customFormat="1" ht="23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31.5" customHeight="1">
      <c r="A19" s="34"/>
      <c r="B19" s="64" t="s">
        <v>254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4" customFormat="1" ht="34.5" customHeight="1">
      <c r="A21" s="58"/>
      <c r="B21" s="60" t="s">
        <v>240</v>
      </c>
      <c r="C21" s="38" t="s">
        <v>220</v>
      </c>
      <c r="D21" s="54" t="s">
        <v>211</v>
      </c>
      <c r="E21" s="61">
        <v>1667815</v>
      </c>
      <c r="F21" s="61">
        <f>SUM(F22:F24)</f>
        <v>0</v>
      </c>
      <c r="G21" s="61">
        <f aca="true" t="shared" si="0" ref="G21:G26">E21+F21</f>
        <v>1667815</v>
      </c>
      <c r="H21" s="61">
        <v>1625765</v>
      </c>
      <c r="I21" s="61">
        <f>SUM(I22:I24)</f>
        <v>0</v>
      </c>
      <c r="J21" s="61">
        <f aca="true" t="shared" si="1" ref="J21:J26">H21+I21</f>
        <v>1625765</v>
      </c>
      <c r="K21" s="61">
        <f aca="true" t="shared" si="2" ref="K21:M24">H21-E21</f>
        <v>-42050</v>
      </c>
      <c r="L21" s="61">
        <f t="shared" si="2"/>
        <v>0</v>
      </c>
      <c r="M21" s="61">
        <f t="shared" si="2"/>
        <v>-42050</v>
      </c>
    </row>
    <row r="22" spans="1:13" s="14" customFormat="1" ht="34.5" customHeight="1">
      <c r="A22" s="58"/>
      <c r="B22" s="60" t="s">
        <v>262</v>
      </c>
      <c r="C22" s="38" t="s">
        <v>220</v>
      </c>
      <c r="D22" s="54" t="s">
        <v>211</v>
      </c>
      <c r="E22" s="61">
        <v>199680</v>
      </c>
      <c r="F22" s="61"/>
      <c r="G22" s="61">
        <f t="shared" si="0"/>
        <v>199680</v>
      </c>
      <c r="H22" s="61">
        <v>199680</v>
      </c>
      <c r="I22" s="61"/>
      <c r="J22" s="61">
        <f t="shared" si="1"/>
        <v>199680</v>
      </c>
      <c r="K22" s="61">
        <f t="shared" si="2"/>
        <v>0</v>
      </c>
      <c r="L22" s="61">
        <f t="shared" si="2"/>
        <v>0</v>
      </c>
      <c r="M22" s="61">
        <f t="shared" si="2"/>
        <v>0</v>
      </c>
    </row>
    <row r="23" spans="1:13" s="14" customFormat="1" ht="34.5" customHeight="1">
      <c r="A23" s="58"/>
      <c r="B23" s="60" t="s">
        <v>263</v>
      </c>
      <c r="C23" s="38" t="s">
        <v>220</v>
      </c>
      <c r="D23" s="54" t="s">
        <v>211</v>
      </c>
      <c r="E23" s="61">
        <v>210077</v>
      </c>
      <c r="F23" s="61"/>
      <c r="G23" s="61">
        <f t="shared" si="0"/>
        <v>210077</v>
      </c>
      <c r="H23" s="61">
        <v>210077</v>
      </c>
      <c r="I23" s="61"/>
      <c r="J23" s="61">
        <f t="shared" si="1"/>
        <v>210077</v>
      </c>
      <c r="K23" s="61">
        <f t="shared" si="2"/>
        <v>0</v>
      </c>
      <c r="L23" s="61">
        <f t="shared" si="2"/>
        <v>0</v>
      </c>
      <c r="M23" s="61">
        <f t="shared" si="2"/>
        <v>0</v>
      </c>
    </row>
    <row r="24" spans="1:13" s="14" customFormat="1" ht="34.5" customHeight="1">
      <c r="A24" s="58"/>
      <c r="B24" s="60" t="s">
        <v>264</v>
      </c>
      <c r="C24" s="38" t="s">
        <v>220</v>
      </c>
      <c r="D24" s="54" t="s">
        <v>211</v>
      </c>
      <c r="E24" s="61">
        <v>965400</v>
      </c>
      <c r="F24" s="61"/>
      <c r="G24" s="61">
        <f t="shared" si="0"/>
        <v>965400</v>
      </c>
      <c r="H24" s="61">
        <v>923350</v>
      </c>
      <c r="I24" s="61"/>
      <c r="J24" s="61">
        <f t="shared" si="1"/>
        <v>923350</v>
      </c>
      <c r="K24" s="61">
        <f t="shared" si="2"/>
        <v>-42050</v>
      </c>
      <c r="L24" s="61">
        <f t="shared" si="2"/>
        <v>0</v>
      </c>
      <c r="M24" s="61">
        <f t="shared" si="2"/>
        <v>-42050</v>
      </c>
    </row>
    <row r="25" spans="1:13" s="14" customFormat="1" ht="42.75" customHeight="1">
      <c r="A25" s="58"/>
      <c r="B25" s="60" t="s">
        <v>473</v>
      </c>
      <c r="C25" s="38" t="s">
        <v>220</v>
      </c>
      <c r="D25" s="54" t="s">
        <v>211</v>
      </c>
      <c r="E25" s="61">
        <v>95000</v>
      </c>
      <c r="F25" s="61"/>
      <c r="G25" s="61">
        <f t="shared" si="0"/>
        <v>95000</v>
      </c>
      <c r="H25" s="61">
        <v>95000</v>
      </c>
      <c r="I25" s="61"/>
      <c r="J25" s="61">
        <f t="shared" si="1"/>
        <v>95000</v>
      </c>
      <c r="K25" s="61">
        <f aca="true" t="shared" si="3" ref="K25:M26">H25-E25</f>
        <v>0</v>
      </c>
      <c r="L25" s="61">
        <f t="shared" si="3"/>
        <v>0</v>
      </c>
      <c r="M25" s="61">
        <f t="shared" si="3"/>
        <v>0</v>
      </c>
    </row>
    <row r="26" spans="1:13" s="14" customFormat="1" ht="34.5" customHeight="1">
      <c r="A26" s="58"/>
      <c r="B26" s="60" t="s">
        <v>474</v>
      </c>
      <c r="C26" s="38" t="s">
        <v>220</v>
      </c>
      <c r="D26" s="54" t="s">
        <v>211</v>
      </c>
      <c r="E26" s="61">
        <v>197658</v>
      </c>
      <c r="F26" s="61"/>
      <c r="G26" s="61">
        <f t="shared" si="0"/>
        <v>197658</v>
      </c>
      <c r="H26" s="61">
        <v>197658</v>
      </c>
      <c r="I26" s="61"/>
      <c r="J26" s="61">
        <f t="shared" si="1"/>
        <v>197658</v>
      </c>
      <c r="K26" s="61">
        <f t="shared" si="3"/>
        <v>0</v>
      </c>
      <c r="L26" s="61">
        <f t="shared" si="3"/>
        <v>0</v>
      </c>
      <c r="M26" s="61">
        <f t="shared" si="3"/>
        <v>0</v>
      </c>
    </row>
    <row r="27" spans="1:13" s="14" customFormat="1" ht="15.75" customHeight="1">
      <c r="A27" s="58">
        <v>2</v>
      </c>
      <c r="B27" s="59" t="s">
        <v>199</v>
      </c>
      <c r="C27" s="38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15.75" customHeight="1">
      <c r="A28" s="58"/>
      <c r="B28" s="60" t="s">
        <v>265</v>
      </c>
      <c r="C28" s="38" t="s">
        <v>135</v>
      </c>
      <c r="D28" s="54" t="s">
        <v>208</v>
      </c>
      <c r="E28" s="61">
        <v>130</v>
      </c>
      <c r="F28" s="61"/>
      <c r="G28" s="61">
        <f>E28+F28</f>
        <v>130</v>
      </c>
      <c r="H28" s="61">
        <v>130</v>
      </c>
      <c r="I28" s="61"/>
      <c r="J28" s="61">
        <f>H28+I28</f>
        <v>130</v>
      </c>
      <c r="K28" s="61">
        <f>H28-E28</f>
        <v>0</v>
      </c>
      <c r="L28" s="61">
        <v>0</v>
      </c>
      <c r="M28" s="61">
        <f>K28+L28</f>
        <v>0</v>
      </c>
    </row>
    <row r="29" spans="1:13" s="14" customFormat="1" ht="28.5" customHeight="1">
      <c r="A29" s="58"/>
      <c r="B29" s="60" t="s">
        <v>266</v>
      </c>
      <c r="C29" s="38" t="s">
        <v>316</v>
      </c>
      <c r="D29" s="54" t="s">
        <v>318</v>
      </c>
      <c r="E29" s="61">
        <v>1903</v>
      </c>
      <c r="F29" s="61"/>
      <c r="G29" s="61">
        <f>E29+F29</f>
        <v>1903</v>
      </c>
      <c r="H29" s="61">
        <v>1585.6</v>
      </c>
      <c r="I29" s="61"/>
      <c r="J29" s="61">
        <f>H29+I29</f>
        <v>1585.6</v>
      </c>
      <c r="K29" s="61">
        <f>H29-E29</f>
        <v>-317.4000000000001</v>
      </c>
      <c r="L29" s="61">
        <f aca="true" t="shared" si="4" ref="L29:M31">I29-F29</f>
        <v>0</v>
      </c>
      <c r="M29" s="61">
        <f t="shared" si="4"/>
        <v>-317.4000000000001</v>
      </c>
    </row>
    <row r="30" spans="1:13" s="14" customFormat="1" ht="33" customHeight="1">
      <c r="A30" s="58"/>
      <c r="B30" s="60" t="s">
        <v>267</v>
      </c>
      <c r="C30" s="38" t="s">
        <v>317</v>
      </c>
      <c r="D30" s="54" t="s">
        <v>319</v>
      </c>
      <c r="E30" s="61">
        <v>85.7</v>
      </c>
      <c r="F30" s="61"/>
      <c r="G30" s="61">
        <f>E30+F30</f>
        <v>85.7</v>
      </c>
      <c r="H30" s="61">
        <v>85.7</v>
      </c>
      <c r="I30" s="61"/>
      <c r="J30" s="61">
        <f>H30+I30</f>
        <v>85.7</v>
      </c>
      <c r="K30" s="61">
        <f>H30-E30</f>
        <v>0</v>
      </c>
      <c r="L30" s="61">
        <f t="shared" si="4"/>
        <v>0</v>
      </c>
      <c r="M30" s="61">
        <f t="shared" si="4"/>
        <v>0</v>
      </c>
    </row>
    <row r="31" spans="1:13" s="14" customFormat="1" ht="45" customHeight="1">
      <c r="A31" s="58"/>
      <c r="B31" s="60" t="s">
        <v>475</v>
      </c>
      <c r="C31" s="38" t="s">
        <v>135</v>
      </c>
      <c r="D31" s="54" t="s">
        <v>476</v>
      </c>
      <c r="E31" s="61">
        <v>79</v>
      </c>
      <c r="F31" s="61"/>
      <c r="G31" s="61">
        <f>E31+F31</f>
        <v>79</v>
      </c>
      <c r="H31" s="61">
        <v>79</v>
      </c>
      <c r="I31" s="61"/>
      <c r="J31" s="61">
        <f>H31+I31</f>
        <v>79</v>
      </c>
      <c r="K31" s="61">
        <f>H31-E31</f>
        <v>0</v>
      </c>
      <c r="L31" s="61">
        <f t="shared" si="4"/>
        <v>0</v>
      </c>
      <c r="M31" s="61">
        <f t="shared" si="4"/>
        <v>0</v>
      </c>
    </row>
    <row r="32" spans="1:13" s="14" customFormat="1" ht="18" customHeight="1">
      <c r="A32" s="58">
        <v>3</v>
      </c>
      <c r="B32" s="59" t="s">
        <v>200</v>
      </c>
      <c r="C32" s="41"/>
      <c r="D32" s="41"/>
      <c r="E32" s="38"/>
      <c r="F32" s="38"/>
      <c r="G32" s="58"/>
      <c r="H32" s="38"/>
      <c r="I32" s="38"/>
      <c r="J32" s="58"/>
      <c r="K32" s="38"/>
      <c r="L32" s="38"/>
      <c r="M32" s="58"/>
    </row>
    <row r="33" spans="1:13" s="14" customFormat="1" ht="29.25" customHeight="1">
      <c r="A33" s="58"/>
      <c r="B33" s="60" t="s">
        <v>268</v>
      </c>
      <c r="C33" s="38" t="s">
        <v>220</v>
      </c>
      <c r="D33" s="54" t="s">
        <v>208</v>
      </c>
      <c r="E33" s="61">
        <v>1536</v>
      </c>
      <c r="F33" s="61"/>
      <c r="G33" s="61">
        <f>E33+F33</f>
        <v>1536</v>
      </c>
      <c r="H33" s="61">
        <v>1536</v>
      </c>
      <c r="I33" s="61"/>
      <c r="J33" s="61">
        <f>H33+I33</f>
        <v>1536</v>
      </c>
      <c r="K33" s="61">
        <f>H33-E33</f>
        <v>0</v>
      </c>
      <c r="L33" s="61">
        <v>0</v>
      </c>
      <c r="M33" s="61">
        <f>K33+L33</f>
        <v>0</v>
      </c>
    </row>
    <row r="34" spans="1:13" s="14" customFormat="1" ht="33.75" customHeight="1">
      <c r="A34" s="58"/>
      <c r="B34" s="60" t="s">
        <v>269</v>
      </c>
      <c r="C34" s="38" t="s">
        <v>220</v>
      </c>
      <c r="D34" s="54" t="s">
        <v>208</v>
      </c>
      <c r="E34" s="61">
        <v>110.39</v>
      </c>
      <c r="F34" s="61"/>
      <c r="G34" s="61">
        <f>E34+F34</f>
        <v>110.39</v>
      </c>
      <c r="H34" s="61">
        <v>132.49</v>
      </c>
      <c r="I34" s="61"/>
      <c r="J34" s="61">
        <f>H34+I34</f>
        <v>132.49</v>
      </c>
      <c r="K34" s="84">
        <f>H34-E34</f>
        <v>22.10000000000001</v>
      </c>
      <c r="L34" s="61">
        <v>0</v>
      </c>
      <c r="M34" s="84">
        <f>K34+L34</f>
        <v>22.10000000000001</v>
      </c>
    </row>
    <row r="35" spans="1:13" s="14" customFormat="1" ht="30" customHeight="1">
      <c r="A35" s="58"/>
      <c r="B35" s="60" t="s">
        <v>270</v>
      </c>
      <c r="C35" s="38" t="s">
        <v>220</v>
      </c>
      <c r="D35" s="54" t="s">
        <v>208</v>
      </c>
      <c r="E35" s="61">
        <v>11.26</v>
      </c>
      <c r="F35" s="61"/>
      <c r="G35" s="61">
        <f>E35+F35</f>
        <v>11.26</v>
      </c>
      <c r="H35" s="61">
        <v>10.77</v>
      </c>
      <c r="I35" s="61"/>
      <c r="J35" s="61">
        <f>H35+I35</f>
        <v>10.77</v>
      </c>
      <c r="K35" s="61">
        <f>H35-E35</f>
        <v>-0.4900000000000002</v>
      </c>
      <c r="L35" s="61">
        <v>0</v>
      </c>
      <c r="M35" s="61">
        <f>K35+L35</f>
        <v>-0.4900000000000002</v>
      </c>
    </row>
    <row r="36" spans="1:13" s="14" customFormat="1" ht="30" customHeight="1">
      <c r="A36" s="58"/>
      <c r="B36" s="60" t="s">
        <v>477</v>
      </c>
      <c r="C36" s="38" t="s">
        <v>220</v>
      </c>
      <c r="D36" s="54" t="s">
        <v>208</v>
      </c>
      <c r="E36" s="61">
        <v>2502</v>
      </c>
      <c r="F36" s="61"/>
      <c r="G36" s="61">
        <f>E36+F36</f>
        <v>2502</v>
      </c>
      <c r="H36" s="61">
        <v>2502</v>
      </c>
      <c r="I36" s="61"/>
      <c r="J36" s="61">
        <f>H36+I36</f>
        <v>2502</v>
      </c>
      <c r="K36" s="61">
        <f>H36-E36</f>
        <v>0</v>
      </c>
      <c r="L36" s="61">
        <f>I36-F36</f>
        <v>0</v>
      </c>
      <c r="M36" s="61">
        <f>J36-G36</f>
        <v>0</v>
      </c>
    </row>
    <row r="37" spans="1:13" s="14" customFormat="1" ht="14.25" customHeight="1">
      <c r="A37" s="58">
        <v>4</v>
      </c>
      <c r="B37" s="59" t="s">
        <v>205</v>
      </c>
      <c r="C37" s="41"/>
      <c r="D37" s="41"/>
      <c r="E37" s="38"/>
      <c r="F37" s="38"/>
      <c r="G37" s="58"/>
      <c r="H37" s="38"/>
      <c r="I37" s="38"/>
      <c r="J37" s="58"/>
      <c r="K37" s="38"/>
      <c r="L37" s="38"/>
      <c r="M37" s="58"/>
    </row>
    <row r="38" spans="1:13" s="14" customFormat="1" ht="27.75" customHeight="1">
      <c r="A38" s="58"/>
      <c r="B38" s="62" t="s">
        <v>271</v>
      </c>
      <c r="C38" s="38" t="s">
        <v>141</v>
      </c>
      <c r="D38" s="54" t="s">
        <v>208</v>
      </c>
      <c r="E38" s="63">
        <v>100</v>
      </c>
      <c r="F38" s="61"/>
      <c r="G38" s="61">
        <f>E38+F38</f>
        <v>100</v>
      </c>
      <c r="H38" s="61">
        <v>100</v>
      </c>
      <c r="I38" s="61"/>
      <c r="J38" s="61">
        <f>H38+I38</f>
        <v>100</v>
      </c>
      <c r="K38" s="61">
        <f>H38-E38</f>
        <v>0</v>
      </c>
      <c r="L38" s="61">
        <v>0</v>
      </c>
      <c r="M38" s="61">
        <f>K38+L38</f>
        <v>0</v>
      </c>
    </row>
    <row r="39" spans="1:13" s="14" customFormat="1" ht="27" customHeight="1">
      <c r="A39" s="58"/>
      <c r="B39" s="62" t="s">
        <v>272</v>
      </c>
      <c r="C39" s="38" t="s">
        <v>141</v>
      </c>
      <c r="D39" s="54" t="s">
        <v>208</v>
      </c>
      <c r="E39" s="63">
        <v>100</v>
      </c>
      <c r="F39" s="61"/>
      <c r="G39" s="61">
        <f>E39+F39</f>
        <v>100</v>
      </c>
      <c r="H39" s="61">
        <v>83</v>
      </c>
      <c r="I39" s="61"/>
      <c r="J39" s="61">
        <f>H39+I39</f>
        <v>83</v>
      </c>
      <c r="K39" s="61">
        <f>H39-E39</f>
        <v>-17</v>
      </c>
      <c r="L39" s="61">
        <v>0</v>
      </c>
      <c r="M39" s="61">
        <f>K39+L39</f>
        <v>-17</v>
      </c>
    </row>
    <row r="40" spans="1:13" s="14" customFormat="1" ht="44.25" customHeight="1">
      <c r="A40" s="41"/>
      <c r="B40" s="62" t="s">
        <v>273</v>
      </c>
      <c r="C40" s="38" t="s">
        <v>141</v>
      </c>
      <c r="D40" s="54" t="s">
        <v>208</v>
      </c>
      <c r="E40" s="63">
        <v>100</v>
      </c>
      <c r="F40" s="61"/>
      <c r="G40" s="61">
        <f>E40+F40</f>
        <v>100</v>
      </c>
      <c r="H40" s="61">
        <v>100</v>
      </c>
      <c r="I40" s="61"/>
      <c r="J40" s="61">
        <f>H40+I40</f>
        <v>100</v>
      </c>
      <c r="K40" s="61">
        <f>H40-E40</f>
        <v>0</v>
      </c>
      <c r="L40" s="61">
        <v>0</v>
      </c>
      <c r="M40" s="61">
        <f>K40+L40</f>
        <v>0</v>
      </c>
    </row>
    <row r="41" spans="1:13" s="14" customFormat="1" ht="33.75" customHeight="1">
      <c r="A41" s="41"/>
      <c r="B41" s="62" t="s">
        <v>0</v>
      </c>
      <c r="C41" s="38" t="s">
        <v>141</v>
      </c>
      <c r="D41" s="54" t="s">
        <v>208</v>
      </c>
      <c r="E41" s="63">
        <v>100</v>
      </c>
      <c r="F41" s="61"/>
      <c r="G41" s="61">
        <f>E41+F41</f>
        <v>100</v>
      </c>
      <c r="H41" s="61">
        <v>100</v>
      </c>
      <c r="I41" s="61"/>
      <c r="J41" s="61">
        <f>H41+I41</f>
        <v>100</v>
      </c>
      <c r="K41" s="61">
        <f>H41-E41</f>
        <v>0</v>
      </c>
      <c r="L41" s="61">
        <f>I41-F41</f>
        <v>0</v>
      </c>
      <c r="M41" s="61">
        <f>J41-G41</f>
        <v>0</v>
      </c>
    </row>
    <row r="42" spans="1:13" s="27" customFormat="1" ht="57" customHeight="1">
      <c r="A42" s="34"/>
      <c r="B42" s="64" t="s">
        <v>255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s="14" customFormat="1" ht="16.5" customHeight="1">
      <c r="A43" s="58">
        <v>1</v>
      </c>
      <c r="B43" s="59" t="s">
        <v>198</v>
      </c>
      <c r="C43" s="41"/>
      <c r="D43" s="41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14" customFormat="1" ht="34.5" customHeight="1">
      <c r="A44" s="58"/>
      <c r="B44" s="60" t="s">
        <v>274</v>
      </c>
      <c r="C44" s="56" t="s">
        <v>220</v>
      </c>
      <c r="D44" s="72" t="s">
        <v>211</v>
      </c>
      <c r="E44" s="61">
        <v>1630023</v>
      </c>
      <c r="F44" s="66"/>
      <c r="G44" s="61">
        <f>E44+F44</f>
        <v>1630023</v>
      </c>
      <c r="H44" s="61">
        <v>1630023</v>
      </c>
      <c r="I44" s="66"/>
      <c r="J44" s="61">
        <f>H44+I44</f>
        <v>1630023</v>
      </c>
      <c r="K44" s="61">
        <f>H44-E44</f>
        <v>0</v>
      </c>
      <c r="L44" s="61">
        <f>I44-F44</f>
        <v>0</v>
      </c>
      <c r="M44" s="61">
        <f>K44+L44</f>
        <v>0</v>
      </c>
    </row>
    <row r="45" spans="1:13" s="14" customFormat="1" ht="45" customHeight="1">
      <c r="A45" s="58"/>
      <c r="B45" s="60" t="s">
        <v>275</v>
      </c>
      <c r="C45" s="56" t="s">
        <v>321</v>
      </c>
      <c r="D45" s="72" t="s">
        <v>320</v>
      </c>
      <c r="E45" s="61">
        <v>60.7</v>
      </c>
      <c r="F45" s="66"/>
      <c r="G45" s="61">
        <f>E45+F45</f>
        <v>60.7</v>
      </c>
      <c r="H45" s="61">
        <v>60.7</v>
      </c>
      <c r="I45" s="66"/>
      <c r="J45" s="61">
        <f>H45+I45</f>
        <v>60.7</v>
      </c>
      <c r="K45" s="61">
        <f>H45-E45</f>
        <v>0</v>
      </c>
      <c r="L45" s="61">
        <f>I45-F45</f>
        <v>0</v>
      </c>
      <c r="M45" s="61">
        <f>K45+L45</f>
        <v>0</v>
      </c>
    </row>
    <row r="46" spans="1:13" s="14" customFormat="1" ht="15.75" customHeight="1">
      <c r="A46" s="58">
        <v>2</v>
      </c>
      <c r="B46" s="59" t="s">
        <v>199</v>
      </c>
      <c r="C46" s="56"/>
      <c r="D46" s="73"/>
      <c r="E46" s="38"/>
      <c r="F46" s="38"/>
      <c r="G46" s="58"/>
      <c r="H46" s="38"/>
      <c r="I46" s="38"/>
      <c r="J46" s="58"/>
      <c r="K46" s="38"/>
      <c r="L46" s="38"/>
      <c r="M46" s="58"/>
    </row>
    <row r="47" spans="1:13" s="14" customFormat="1" ht="42.75" customHeight="1">
      <c r="A47" s="58"/>
      <c r="B47" s="60" t="s">
        <v>276</v>
      </c>
      <c r="C47" s="56" t="s">
        <v>321</v>
      </c>
      <c r="D47" s="72" t="s">
        <v>320</v>
      </c>
      <c r="E47" s="61">
        <v>60.7</v>
      </c>
      <c r="F47" s="61"/>
      <c r="G47" s="61">
        <f>E47+F47</f>
        <v>60.7</v>
      </c>
      <c r="H47" s="61">
        <v>60.7</v>
      </c>
      <c r="I47" s="61"/>
      <c r="J47" s="61">
        <f>H47+I47</f>
        <v>60.7</v>
      </c>
      <c r="K47" s="61">
        <f>H47-E47</f>
        <v>0</v>
      </c>
      <c r="L47" s="61">
        <v>0</v>
      </c>
      <c r="M47" s="61">
        <f>K47+L47</f>
        <v>0</v>
      </c>
    </row>
    <row r="48" spans="1:13" s="14" customFormat="1" ht="15" customHeight="1">
      <c r="A48" s="58">
        <v>3</v>
      </c>
      <c r="B48" s="59" t="s">
        <v>200</v>
      </c>
      <c r="C48" s="41"/>
      <c r="D48" s="41"/>
      <c r="E48" s="38"/>
      <c r="F48" s="38"/>
      <c r="G48" s="58"/>
      <c r="H48" s="38"/>
      <c r="I48" s="38"/>
      <c r="J48" s="58"/>
      <c r="K48" s="38"/>
      <c r="L48" s="38"/>
      <c r="M48" s="58"/>
    </row>
    <row r="49" spans="1:13" s="14" customFormat="1" ht="31.5" customHeight="1">
      <c r="A49" s="58"/>
      <c r="B49" s="60" t="s">
        <v>277</v>
      </c>
      <c r="C49" s="38" t="s">
        <v>220</v>
      </c>
      <c r="D49" s="54" t="s">
        <v>208</v>
      </c>
      <c r="E49" s="61">
        <v>1.73</v>
      </c>
      <c r="F49" s="61"/>
      <c r="G49" s="61">
        <f aca="true" t="shared" si="5" ref="G49:G54">E49+F49</f>
        <v>1.73</v>
      </c>
      <c r="H49" s="61">
        <v>0.9</v>
      </c>
      <c r="I49" s="61"/>
      <c r="J49" s="61">
        <f aca="true" t="shared" si="6" ref="J49:J54">H49+I49</f>
        <v>0.9</v>
      </c>
      <c r="K49" s="61">
        <f aca="true" t="shared" si="7" ref="K49:K54">H49-E49</f>
        <v>-0.83</v>
      </c>
      <c r="L49" s="61">
        <v>0</v>
      </c>
      <c r="M49" s="61">
        <f aca="true" t="shared" si="8" ref="M49:M54">K49+L49</f>
        <v>-0.83</v>
      </c>
    </row>
    <row r="50" spans="1:13" s="14" customFormat="1" ht="17.25" customHeight="1">
      <c r="A50" s="58"/>
      <c r="B50" s="60" t="s">
        <v>278</v>
      </c>
      <c r="C50" s="38" t="s">
        <v>220</v>
      </c>
      <c r="D50" s="54" t="s">
        <v>208</v>
      </c>
      <c r="E50" s="61">
        <v>2359.88</v>
      </c>
      <c r="F50" s="61"/>
      <c r="G50" s="61">
        <f t="shared" si="5"/>
        <v>2359.88</v>
      </c>
      <c r="H50" s="61">
        <v>2210.32</v>
      </c>
      <c r="I50" s="61"/>
      <c r="J50" s="61">
        <f t="shared" si="6"/>
        <v>2210.32</v>
      </c>
      <c r="K50" s="61">
        <f t="shared" si="7"/>
        <v>-149.55999999999995</v>
      </c>
      <c r="L50" s="61">
        <v>0</v>
      </c>
      <c r="M50" s="61">
        <f t="shared" si="8"/>
        <v>-149.55999999999995</v>
      </c>
    </row>
    <row r="51" spans="1:13" s="14" customFormat="1" ht="17.25" customHeight="1">
      <c r="A51" s="58"/>
      <c r="B51" s="60" t="s">
        <v>279</v>
      </c>
      <c r="C51" s="38" t="s">
        <v>220</v>
      </c>
      <c r="D51" s="54" t="s">
        <v>208</v>
      </c>
      <c r="E51" s="61">
        <v>1651.74</v>
      </c>
      <c r="F51" s="66"/>
      <c r="G51" s="61">
        <f t="shared" si="5"/>
        <v>1651.74</v>
      </c>
      <c r="H51" s="61">
        <v>1651.74</v>
      </c>
      <c r="I51" s="66"/>
      <c r="J51" s="61">
        <f t="shared" si="6"/>
        <v>1651.74</v>
      </c>
      <c r="K51" s="61">
        <f t="shared" si="7"/>
        <v>0</v>
      </c>
      <c r="L51" s="61">
        <f>I51-F51</f>
        <v>0</v>
      </c>
      <c r="M51" s="61">
        <f t="shared" si="8"/>
        <v>0</v>
      </c>
    </row>
    <row r="52" spans="1:13" s="14" customFormat="1" ht="30.75" customHeight="1">
      <c r="A52" s="58"/>
      <c r="B52" s="60" t="s">
        <v>280</v>
      </c>
      <c r="C52" s="38" t="s">
        <v>220</v>
      </c>
      <c r="D52" s="54" t="s">
        <v>208</v>
      </c>
      <c r="E52" s="61">
        <v>56</v>
      </c>
      <c r="F52" s="61"/>
      <c r="G52" s="61">
        <f t="shared" si="5"/>
        <v>56</v>
      </c>
      <c r="H52" s="61">
        <v>15.88</v>
      </c>
      <c r="I52" s="61"/>
      <c r="J52" s="61">
        <f t="shared" si="6"/>
        <v>15.88</v>
      </c>
      <c r="K52" s="61">
        <f t="shared" si="7"/>
        <v>-40.12</v>
      </c>
      <c r="L52" s="61">
        <f>I52-F52</f>
        <v>0</v>
      </c>
      <c r="M52" s="61">
        <f t="shared" si="8"/>
        <v>-40.12</v>
      </c>
    </row>
    <row r="53" spans="1:13" s="14" customFormat="1" ht="28.5" customHeight="1">
      <c r="A53" s="58"/>
      <c r="B53" s="60" t="s">
        <v>281</v>
      </c>
      <c r="C53" s="38" t="s">
        <v>220</v>
      </c>
      <c r="D53" s="54" t="s">
        <v>208</v>
      </c>
      <c r="E53" s="61">
        <v>37.2</v>
      </c>
      <c r="F53" s="61"/>
      <c r="G53" s="61">
        <f t="shared" si="5"/>
        <v>37.2</v>
      </c>
      <c r="H53" s="61">
        <v>45.49</v>
      </c>
      <c r="I53" s="61"/>
      <c r="J53" s="61">
        <f t="shared" si="6"/>
        <v>45.49</v>
      </c>
      <c r="K53" s="61">
        <f t="shared" si="7"/>
        <v>8.29</v>
      </c>
      <c r="L53" s="61">
        <f>I53-F53</f>
        <v>0</v>
      </c>
      <c r="M53" s="61">
        <f t="shared" si="8"/>
        <v>8.29</v>
      </c>
    </row>
    <row r="54" spans="1:13" s="14" customFormat="1" ht="30.75" customHeight="1">
      <c r="A54" s="58"/>
      <c r="B54" s="60" t="s">
        <v>282</v>
      </c>
      <c r="C54" s="38" t="s">
        <v>220</v>
      </c>
      <c r="D54" s="54" t="s">
        <v>208</v>
      </c>
      <c r="E54" s="61">
        <v>239.4</v>
      </c>
      <c r="F54" s="61"/>
      <c r="G54" s="61">
        <f t="shared" si="5"/>
        <v>239.4</v>
      </c>
      <c r="H54" s="61">
        <v>209.98</v>
      </c>
      <c r="I54" s="61"/>
      <c r="J54" s="61">
        <f t="shared" si="6"/>
        <v>209.98</v>
      </c>
      <c r="K54" s="61">
        <f t="shared" si="7"/>
        <v>-29.420000000000016</v>
      </c>
      <c r="L54" s="61">
        <v>0</v>
      </c>
      <c r="M54" s="61">
        <f t="shared" si="8"/>
        <v>-29.420000000000016</v>
      </c>
    </row>
    <row r="55" spans="1:13" s="14" customFormat="1" ht="14.25" customHeight="1">
      <c r="A55" s="58">
        <v>4</v>
      </c>
      <c r="B55" s="59" t="s">
        <v>205</v>
      </c>
      <c r="C55" s="41"/>
      <c r="D55" s="41"/>
      <c r="E55" s="38"/>
      <c r="F55" s="38"/>
      <c r="G55" s="58"/>
      <c r="H55" s="38"/>
      <c r="I55" s="38"/>
      <c r="J55" s="58"/>
      <c r="K55" s="38"/>
      <c r="L55" s="38"/>
      <c r="M55" s="58"/>
    </row>
    <row r="56" spans="1:13" s="14" customFormat="1" ht="28.5" customHeight="1">
      <c r="A56" s="58"/>
      <c r="B56" s="62" t="s">
        <v>283</v>
      </c>
      <c r="C56" s="38" t="s">
        <v>141</v>
      </c>
      <c r="D56" s="54" t="s">
        <v>208</v>
      </c>
      <c r="E56" s="61">
        <v>100</v>
      </c>
      <c r="F56" s="61"/>
      <c r="G56" s="61">
        <f>E56+F56</f>
        <v>100</v>
      </c>
      <c r="H56" s="61">
        <v>100</v>
      </c>
      <c r="I56" s="61"/>
      <c r="J56" s="61">
        <f>H56+I56</f>
        <v>100</v>
      </c>
      <c r="K56" s="61">
        <f>H56-E56</f>
        <v>0</v>
      </c>
      <c r="L56" s="61">
        <v>0</v>
      </c>
      <c r="M56" s="61">
        <f>K56+L56</f>
        <v>0</v>
      </c>
    </row>
    <row r="57" spans="1:13" s="14" customFormat="1" ht="51.75" customHeight="1">
      <c r="A57" s="41"/>
      <c r="B57" s="60" t="s">
        <v>284</v>
      </c>
      <c r="C57" s="38" t="s">
        <v>141</v>
      </c>
      <c r="D57" s="54" t="s">
        <v>208</v>
      </c>
      <c r="E57" s="61">
        <v>100</v>
      </c>
      <c r="F57" s="61"/>
      <c r="G57" s="61">
        <f>E57+F57</f>
        <v>100</v>
      </c>
      <c r="H57" s="61">
        <v>100</v>
      </c>
      <c r="I57" s="61"/>
      <c r="J57" s="61">
        <f>H57+I57</f>
        <v>100</v>
      </c>
      <c r="K57" s="61">
        <f>H57-E57</f>
        <v>0</v>
      </c>
      <c r="L57" s="61">
        <v>0</v>
      </c>
      <c r="M57" s="61">
        <f>K57+L57</f>
        <v>0</v>
      </c>
    </row>
    <row r="58" spans="1:13" s="27" customFormat="1" ht="44.25" customHeight="1">
      <c r="A58" s="34"/>
      <c r="B58" s="64" t="s">
        <v>256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s="14" customFormat="1" ht="16.5" customHeight="1">
      <c r="A59" s="58">
        <v>1</v>
      </c>
      <c r="B59" s="59" t="s">
        <v>198</v>
      </c>
      <c r="C59" s="41"/>
      <c r="D59" s="41"/>
      <c r="E59" s="38"/>
      <c r="F59" s="38"/>
      <c r="G59" s="38"/>
      <c r="H59" s="38"/>
      <c r="I59" s="38"/>
      <c r="J59" s="38"/>
      <c r="K59" s="38"/>
      <c r="L59" s="38"/>
      <c r="M59" s="38"/>
    </row>
    <row r="60" spans="1:13" s="14" customFormat="1" ht="58.5" customHeight="1">
      <c r="A60" s="58"/>
      <c r="B60" s="67" t="s">
        <v>285</v>
      </c>
      <c r="C60" s="38" t="s">
        <v>220</v>
      </c>
      <c r="D60" s="72" t="s">
        <v>211</v>
      </c>
      <c r="E60" s="61">
        <v>119977</v>
      </c>
      <c r="F60" s="63"/>
      <c r="G60" s="61">
        <f>E60+F60</f>
        <v>119977</v>
      </c>
      <c r="H60" s="63">
        <v>119976</v>
      </c>
      <c r="I60" s="61"/>
      <c r="J60" s="68">
        <f>H60+I60</f>
        <v>119976</v>
      </c>
      <c r="K60" s="61">
        <f>H60-E60</f>
        <v>-1</v>
      </c>
      <c r="L60" s="61">
        <v>0</v>
      </c>
      <c r="M60" s="61">
        <f>K60+L60</f>
        <v>-1</v>
      </c>
    </row>
    <row r="61" spans="1:13" s="14" customFormat="1" ht="31.5" customHeight="1">
      <c r="A61" s="58"/>
      <c r="B61" s="67" t="s">
        <v>286</v>
      </c>
      <c r="C61" s="38" t="s">
        <v>321</v>
      </c>
      <c r="D61" s="54" t="s">
        <v>322</v>
      </c>
      <c r="E61" s="61">
        <v>1.7</v>
      </c>
      <c r="F61" s="63"/>
      <c r="G61" s="61">
        <f>E61+F61</f>
        <v>1.7</v>
      </c>
      <c r="H61" s="63">
        <v>1.7</v>
      </c>
      <c r="I61" s="61"/>
      <c r="J61" s="68">
        <f>H61+I61</f>
        <v>1.7</v>
      </c>
      <c r="K61" s="61">
        <f>H61-E61</f>
        <v>0</v>
      </c>
      <c r="L61" s="61">
        <v>0</v>
      </c>
      <c r="M61" s="61">
        <f>K61+L61</f>
        <v>0</v>
      </c>
    </row>
    <row r="62" spans="1:13" s="14" customFormat="1" ht="15.75" customHeight="1">
      <c r="A62" s="58">
        <v>2</v>
      </c>
      <c r="B62" s="59" t="s">
        <v>199</v>
      </c>
      <c r="C62" s="38"/>
      <c r="D62" s="41"/>
      <c r="E62" s="38"/>
      <c r="F62" s="38"/>
      <c r="G62" s="58"/>
      <c r="H62" s="38"/>
      <c r="I62" s="38"/>
      <c r="J62" s="58"/>
      <c r="K62" s="38"/>
      <c r="L62" s="38"/>
      <c r="M62" s="58"/>
    </row>
    <row r="63" spans="1:13" s="14" customFormat="1" ht="32.25" customHeight="1">
      <c r="A63" s="58"/>
      <c r="B63" s="60" t="s">
        <v>287</v>
      </c>
      <c r="C63" s="38" t="s">
        <v>135</v>
      </c>
      <c r="D63" s="54" t="s">
        <v>322</v>
      </c>
      <c r="E63" s="63">
        <v>1</v>
      </c>
      <c r="F63" s="61"/>
      <c r="G63" s="61">
        <f>E63+F63</f>
        <v>1</v>
      </c>
      <c r="H63" s="61">
        <v>1</v>
      </c>
      <c r="I63" s="63"/>
      <c r="J63" s="61">
        <f>H63+I63</f>
        <v>1</v>
      </c>
      <c r="K63" s="61">
        <f>H63-E63</f>
        <v>0</v>
      </c>
      <c r="L63" s="61">
        <v>0</v>
      </c>
      <c r="M63" s="61">
        <f>K63+L63</f>
        <v>0</v>
      </c>
    </row>
    <row r="64" spans="1:13" s="14" customFormat="1" ht="33.75" customHeight="1">
      <c r="A64" s="58"/>
      <c r="B64" s="69" t="s">
        <v>288</v>
      </c>
      <c r="C64" s="38" t="s">
        <v>321</v>
      </c>
      <c r="D64" s="54" t="s">
        <v>322</v>
      </c>
      <c r="E64" s="70">
        <v>1.7</v>
      </c>
      <c r="F64" s="63"/>
      <c r="G64" s="61">
        <f>E64+F64</f>
        <v>1.7</v>
      </c>
      <c r="H64" s="61">
        <v>1.7</v>
      </c>
      <c r="I64" s="63"/>
      <c r="J64" s="61">
        <f>H64+I64</f>
        <v>1.7</v>
      </c>
      <c r="K64" s="74">
        <f>H64-E64</f>
        <v>0</v>
      </c>
      <c r="L64" s="61">
        <v>0</v>
      </c>
      <c r="M64" s="74">
        <f>K64+L64</f>
        <v>0</v>
      </c>
    </row>
    <row r="65" spans="1:13" s="14" customFormat="1" ht="15" customHeight="1">
      <c r="A65" s="58">
        <v>3</v>
      </c>
      <c r="B65" s="59" t="s">
        <v>200</v>
      </c>
      <c r="C65" s="41"/>
      <c r="D65" s="41"/>
      <c r="E65" s="38"/>
      <c r="F65" s="38"/>
      <c r="G65" s="58"/>
      <c r="H65" s="38"/>
      <c r="I65" s="38"/>
      <c r="J65" s="58"/>
      <c r="K65" s="38"/>
      <c r="L65" s="38"/>
      <c r="M65" s="58"/>
    </row>
    <row r="66" spans="1:13" s="14" customFormat="1" ht="30.75" customHeight="1">
      <c r="A66" s="58"/>
      <c r="B66" s="60" t="s">
        <v>289</v>
      </c>
      <c r="C66" s="38" t="s">
        <v>220</v>
      </c>
      <c r="D66" s="54" t="s">
        <v>208</v>
      </c>
      <c r="E66" s="63">
        <v>119977</v>
      </c>
      <c r="F66" s="61"/>
      <c r="G66" s="61">
        <f>E66+F66</f>
        <v>119977</v>
      </c>
      <c r="H66" s="61">
        <v>119976</v>
      </c>
      <c r="I66" s="63"/>
      <c r="J66" s="61">
        <f>H66+I66</f>
        <v>119976</v>
      </c>
      <c r="K66" s="61">
        <f>H66-E66</f>
        <v>-1</v>
      </c>
      <c r="L66" s="61">
        <v>0</v>
      </c>
      <c r="M66" s="61">
        <f>K66+L66</f>
        <v>-1</v>
      </c>
    </row>
    <row r="67" spans="1:13" s="14" customFormat="1" ht="33" customHeight="1">
      <c r="A67" s="58"/>
      <c r="B67" s="69" t="s">
        <v>290</v>
      </c>
      <c r="C67" s="38" t="s">
        <v>220</v>
      </c>
      <c r="D67" s="54" t="s">
        <v>208</v>
      </c>
      <c r="E67" s="70">
        <v>70574.7</v>
      </c>
      <c r="F67" s="63"/>
      <c r="G67" s="61">
        <f>E67+F67</f>
        <v>70574.7</v>
      </c>
      <c r="H67" s="61">
        <v>70574.3</v>
      </c>
      <c r="I67" s="63"/>
      <c r="J67" s="61">
        <f>H67+I67</f>
        <v>70574.3</v>
      </c>
      <c r="K67" s="74">
        <f>H67-E67</f>
        <v>-0.39999999999417923</v>
      </c>
      <c r="L67" s="61">
        <v>0</v>
      </c>
      <c r="M67" s="74">
        <f>K67+L67</f>
        <v>-0.39999999999417923</v>
      </c>
    </row>
    <row r="68" spans="1:13" s="14" customFormat="1" ht="14.25" customHeight="1">
      <c r="A68" s="58">
        <v>4</v>
      </c>
      <c r="B68" s="59" t="s">
        <v>205</v>
      </c>
      <c r="C68" s="41"/>
      <c r="D68" s="41"/>
      <c r="E68" s="38"/>
      <c r="F68" s="38"/>
      <c r="G68" s="58"/>
      <c r="H68" s="38"/>
      <c r="I68" s="38"/>
      <c r="J68" s="58"/>
      <c r="K68" s="38"/>
      <c r="L68" s="38"/>
      <c r="M68" s="58"/>
    </row>
    <row r="69" spans="1:13" s="14" customFormat="1" ht="50.25" customHeight="1">
      <c r="A69" s="58"/>
      <c r="B69" s="69" t="s">
        <v>291</v>
      </c>
      <c r="C69" s="38" t="s">
        <v>141</v>
      </c>
      <c r="D69" s="54" t="s">
        <v>208</v>
      </c>
      <c r="E69" s="70">
        <v>100</v>
      </c>
      <c r="F69" s="63"/>
      <c r="G69" s="61">
        <f>E69+F69</f>
        <v>100</v>
      </c>
      <c r="H69" s="63">
        <v>100</v>
      </c>
      <c r="I69" s="61"/>
      <c r="J69" s="61">
        <f>H69+I69</f>
        <v>100</v>
      </c>
      <c r="K69" s="61">
        <f>H69-E69</f>
        <v>0</v>
      </c>
      <c r="L69" s="61">
        <v>0</v>
      </c>
      <c r="M69" s="61">
        <f>K69+L69</f>
        <v>0</v>
      </c>
    </row>
    <row r="70" spans="1:13" s="14" customFormat="1" ht="59.25" customHeight="1">
      <c r="A70" s="41"/>
      <c r="B70" s="69" t="s">
        <v>292</v>
      </c>
      <c r="C70" s="38" t="s">
        <v>141</v>
      </c>
      <c r="D70" s="54" t="s">
        <v>208</v>
      </c>
      <c r="E70" s="70">
        <v>100</v>
      </c>
      <c r="F70" s="63"/>
      <c r="G70" s="61">
        <f>E70+F70</f>
        <v>100</v>
      </c>
      <c r="H70" s="63">
        <v>100</v>
      </c>
      <c r="I70" s="61"/>
      <c r="J70" s="61">
        <f>H70+I70</f>
        <v>100</v>
      </c>
      <c r="K70" s="61">
        <f>H70-E70</f>
        <v>0</v>
      </c>
      <c r="L70" s="61">
        <v>0</v>
      </c>
      <c r="M70" s="61">
        <f>K70+L70</f>
        <v>0</v>
      </c>
    </row>
    <row r="71" spans="1:13" s="14" customFormat="1" ht="30">
      <c r="A71" s="41"/>
      <c r="B71" s="69" t="s">
        <v>1</v>
      </c>
      <c r="C71" s="38" t="s">
        <v>135</v>
      </c>
      <c r="D71" s="54" t="s">
        <v>208</v>
      </c>
      <c r="E71" s="70">
        <v>1</v>
      </c>
      <c r="F71" s="63"/>
      <c r="G71" s="61">
        <f>E71+F71</f>
        <v>1</v>
      </c>
      <c r="H71" s="63">
        <v>1</v>
      </c>
      <c r="I71" s="61"/>
      <c r="J71" s="61">
        <f>H71+I71</f>
        <v>1</v>
      </c>
      <c r="K71" s="61">
        <f>H71-E71</f>
        <v>0</v>
      </c>
      <c r="L71" s="61">
        <v>0</v>
      </c>
      <c r="M71" s="61">
        <f>K71+L71</f>
        <v>0</v>
      </c>
    </row>
    <row r="72" spans="1:13" s="27" customFormat="1" ht="30.75" customHeight="1">
      <c r="A72" s="34"/>
      <c r="B72" s="64" t="s">
        <v>257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s="14" customFormat="1" ht="16.5" customHeight="1">
      <c r="A73" s="58">
        <v>1</v>
      </c>
      <c r="B73" s="59" t="s">
        <v>198</v>
      </c>
      <c r="C73" s="41"/>
      <c r="D73" s="41"/>
      <c r="E73" s="38"/>
      <c r="F73" s="38"/>
      <c r="G73" s="38"/>
      <c r="H73" s="38"/>
      <c r="I73" s="38"/>
      <c r="J73" s="38"/>
      <c r="K73" s="38"/>
      <c r="L73" s="38"/>
      <c r="M73" s="38"/>
    </row>
    <row r="74" spans="1:13" s="14" customFormat="1" ht="36" customHeight="1">
      <c r="A74" s="58"/>
      <c r="B74" s="67" t="s">
        <v>195</v>
      </c>
      <c r="C74" s="38" t="s">
        <v>220</v>
      </c>
      <c r="D74" s="72" t="s">
        <v>211</v>
      </c>
      <c r="E74" s="61">
        <v>641965</v>
      </c>
      <c r="F74" s="63"/>
      <c r="G74" s="61">
        <f>E74+F74</f>
        <v>641965</v>
      </c>
      <c r="H74" s="63">
        <v>641822</v>
      </c>
      <c r="I74" s="61"/>
      <c r="J74" s="68">
        <f>H74+I74</f>
        <v>641822</v>
      </c>
      <c r="K74" s="61">
        <f>H74-E74</f>
        <v>-143</v>
      </c>
      <c r="L74" s="61">
        <v>0</v>
      </c>
      <c r="M74" s="61">
        <f>K74+L74</f>
        <v>-143</v>
      </c>
    </row>
    <row r="75" spans="1:13" s="14" customFormat="1" ht="34.5" customHeight="1">
      <c r="A75" s="58"/>
      <c r="B75" s="67" t="s">
        <v>293</v>
      </c>
      <c r="C75" s="38" t="s">
        <v>321</v>
      </c>
      <c r="D75" s="54" t="s">
        <v>322</v>
      </c>
      <c r="E75" s="61">
        <v>41.9</v>
      </c>
      <c r="F75" s="63"/>
      <c r="G75" s="61">
        <f>E75+F75</f>
        <v>41.9</v>
      </c>
      <c r="H75" s="63">
        <v>41.9</v>
      </c>
      <c r="I75" s="61"/>
      <c r="J75" s="68">
        <f>H75+I75</f>
        <v>41.9</v>
      </c>
      <c r="K75" s="61">
        <f>H75-E75</f>
        <v>0</v>
      </c>
      <c r="L75" s="61">
        <v>0</v>
      </c>
      <c r="M75" s="61">
        <f>K75+L75</f>
        <v>0</v>
      </c>
    </row>
    <row r="76" spans="1:13" s="14" customFormat="1" ht="15.75" customHeight="1">
      <c r="A76" s="58">
        <v>2</v>
      </c>
      <c r="B76" s="59" t="s">
        <v>199</v>
      </c>
      <c r="C76" s="38"/>
      <c r="D76" s="41"/>
      <c r="E76" s="38"/>
      <c r="F76" s="38"/>
      <c r="G76" s="58"/>
      <c r="H76" s="38"/>
      <c r="I76" s="38"/>
      <c r="J76" s="58"/>
      <c r="K76" s="38"/>
      <c r="L76" s="38"/>
      <c r="M76" s="58"/>
    </row>
    <row r="77" spans="1:13" s="14" customFormat="1" ht="33" customHeight="1">
      <c r="A77" s="58"/>
      <c r="B77" s="60" t="s">
        <v>294</v>
      </c>
      <c r="C77" s="38" t="s">
        <v>321</v>
      </c>
      <c r="D77" s="54" t="s">
        <v>318</v>
      </c>
      <c r="E77" s="63">
        <v>41.9</v>
      </c>
      <c r="F77" s="61"/>
      <c r="G77" s="61">
        <f>E77+F77</f>
        <v>41.9</v>
      </c>
      <c r="H77" s="61">
        <v>41.9</v>
      </c>
      <c r="I77" s="63"/>
      <c r="J77" s="61">
        <f>H77+I77</f>
        <v>41.9</v>
      </c>
      <c r="K77" s="61">
        <f>H77-E77</f>
        <v>0</v>
      </c>
      <c r="L77" s="61">
        <v>0</v>
      </c>
      <c r="M77" s="61">
        <f>K77+L77</f>
        <v>0</v>
      </c>
    </row>
    <row r="78" spans="1:13" s="14" customFormat="1" ht="15" customHeight="1">
      <c r="A78" s="58">
        <v>3</v>
      </c>
      <c r="B78" s="59" t="s">
        <v>200</v>
      </c>
      <c r="C78" s="41"/>
      <c r="D78" s="41"/>
      <c r="E78" s="38"/>
      <c r="F78" s="38"/>
      <c r="G78" s="58"/>
      <c r="H78" s="38"/>
      <c r="I78" s="38"/>
      <c r="J78" s="58"/>
      <c r="K78" s="38"/>
      <c r="L78" s="38"/>
      <c r="M78" s="58"/>
    </row>
    <row r="79" spans="1:13" s="14" customFormat="1" ht="32.25" customHeight="1">
      <c r="A79" s="58"/>
      <c r="B79" s="60" t="s">
        <v>295</v>
      </c>
      <c r="C79" s="38" t="s">
        <v>220</v>
      </c>
      <c r="D79" s="54" t="s">
        <v>208</v>
      </c>
      <c r="E79" s="63">
        <v>15321.36</v>
      </c>
      <c r="F79" s="61"/>
      <c r="G79" s="61">
        <f>E79+F79</f>
        <v>15321.36</v>
      </c>
      <c r="H79" s="61">
        <v>15317.95</v>
      </c>
      <c r="I79" s="63"/>
      <c r="J79" s="61">
        <f>H79+I79</f>
        <v>15317.95</v>
      </c>
      <c r="K79" s="61">
        <f>H79-E79</f>
        <v>-3.4099999999998545</v>
      </c>
      <c r="L79" s="61">
        <v>0</v>
      </c>
      <c r="M79" s="61">
        <f>K79+L79</f>
        <v>-3.4099999999998545</v>
      </c>
    </row>
    <row r="80" spans="1:13" s="14" customFormat="1" ht="14.25" customHeight="1">
      <c r="A80" s="58">
        <v>4</v>
      </c>
      <c r="B80" s="59" t="s">
        <v>205</v>
      </c>
      <c r="C80" s="41"/>
      <c r="D80" s="41"/>
      <c r="E80" s="38"/>
      <c r="F80" s="38"/>
      <c r="G80" s="58"/>
      <c r="H80" s="38"/>
      <c r="I80" s="38"/>
      <c r="J80" s="58"/>
      <c r="K80" s="38"/>
      <c r="L80" s="38"/>
      <c r="M80" s="58"/>
    </row>
    <row r="81" spans="1:13" s="14" customFormat="1" ht="57" customHeight="1">
      <c r="A81" s="41"/>
      <c r="B81" s="69" t="s">
        <v>296</v>
      </c>
      <c r="C81" s="38" t="s">
        <v>141</v>
      </c>
      <c r="D81" s="54" t="s">
        <v>208</v>
      </c>
      <c r="E81" s="70">
        <v>100</v>
      </c>
      <c r="F81" s="63"/>
      <c r="G81" s="61">
        <f>E81+F81</f>
        <v>100</v>
      </c>
      <c r="H81" s="63">
        <v>100</v>
      </c>
      <c r="I81" s="61"/>
      <c r="J81" s="61">
        <f>H81+I81</f>
        <v>100</v>
      </c>
      <c r="K81" s="61">
        <f>H81-E81</f>
        <v>0</v>
      </c>
      <c r="L81" s="61">
        <v>0</v>
      </c>
      <c r="M81" s="61">
        <f>K81+L81</f>
        <v>0</v>
      </c>
    </row>
    <row r="82" spans="1:13" s="27" customFormat="1" ht="43.5" customHeight="1">
      <c r="A82" s="34"/>
      <c r="B82" s="64" t="s">
        <v>258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s="14" customFormat="1" ht="16.5" customHeight="1">
      <c r="A83" s="58">
        <v>1</v>
      </c>
      <c r="B83" s="59" t="s">
        <v>198</v>
      </c>
      <c r="C83" s="41"/>
      <c r="D83" s="41"/>
      <c r="E83" s="38"/>
      <c r="F83" s="38"/>
      <c r="G83" s="38"/>
      <c r="H83" s="38"/>
      <c r="I83" s="38"/>
      <c r="J83" s="38"/>
      <c r="K83" s="38"/>
      <c r="L83" s="38"/>
      <c r="M83" s="38"/>
    </row>
    <row r="84" spans="1:13" s="14" customFormat="1" ht="32.25" customHeight="1">
      <c r="A84" s="58"/>
      <c r="B84" s="75" t="s">
        <v>240</v>
      </c>
      <c r="C84" s="38" t="s">
        <v>220</v>
      </c>
      <c r="D84" s="72" t="s">
        <v>211</v>
      </c>
      <c r="E84" s="76">
        <f>SUM(E85:E86)</f>
        <v>4557397</v>
      </c>
      <c r="F84" s="77"/>
      <c r="G84" s="66">
        <f>E84+F84</f>
        <v>4557397</v>
      </c>
      <c r="H84" s="76">
        <f>SUM(H85:H86)</f>
        <v>4519540</v>
      </c>
      <c r="I84" s="77"/>
      <c r="J84" s="66">
        <f>H84+I84</f>
        <v>4519540</v>
      </c>
      <c r="K84" s="78">
        <f>H84-E84</f>
        <v>-37857</v>
      </c>
      <c r="L84" s="66">
        <v>0</v>
      </c>
      <c r="M84" s="78">
        <f>K84+L84</f>
        <v>-37857</v>
      </c>
    </row>
    <row r="85" spans="1:13" s="14" customFormat="1" ht="32.25" customHeight="1">
      <c r="A85" s="58"/>
      <c r="B85" s="67" t="s">
        <v>297</v>
      </c>
      <c r="C85" s="38" t="s">
        <v>220</v>
      </c>
      <c r="D85" s="72" t="s">
        <v>211</v>
      </c>
      <c r="E85" s="61">
        <v>2014276</v>
      </c>
      <c r="F85" s="63"/>
      <c r="G85" s="61">
        <f>E85+F85</f>
        <v>2014276</v>
      </c>
      <c r="H85" s="63">
        <v>2014276</v>
      </c>
      <c r="I85" s="61"/>
      <c r="J85" s="68">
        <f>H85+I85</f>
        <v>2014276</v>
      </c>
      <c r="K85" s="61">
        <f>H85-E85</f>
        <v>0</v>
      </c>
      <c r="L85" s="61">
        <v>0</v>
      </c>
      <c r="M85" s="61">
        <f>K85+L85</f>
        <v>0</v>
      </c>
    </row>
    <row r="86" spans="1:13" s="14" customFormat="1" ht="32.25" customHeight="1">
      <c r="A86" s="58"/>
      <c r="B86" s="67" t="s">
        <v>298</v>
      </c>
      <c r="C86" s="38" t="s">
        <v>220</v>
      </c>
      <c r="D86" s="72" t="s">
        <v>211</v>
      </c>
      <c r="E86" s="61">
        <v>2543121</v>
      </c>
      <c r="F86" s="63"/>
      <c r="G86" s="61">
        <f>E86+F86</f>
        <v>2543121</v>
      </c>
      <c r="H86" s="63">
        <v>2505264</v>
      </c>
      <c r="I86" s="61"/>
      <c r="J86" s="68">
        <f>H86+I86</f>
        <v>2505264</v>
      </c>
      <c r="K86" s="61">
        <f>H86-E86</f>
        <v>-37857</v>
      </c>
      <c r="L86" s="61">
        <v>0</v>
      </c>
      <c r="M86" s="61">
        <f>K86+L86</f>
        <v>-37857</v>
      </c>
    </row>
    <row r="87" spans="1:13" s="14" customFormat="1" ht="15.75" customHeight="1">
      <c r="A87" s="58">
        <v>2</v>
      </c>
      <c r="B87" s="59" t="s">
        <v>199</v>
      </c>
      <c r="C87" s="38"/>
      <c r="D87" s="41"/>
      <c r="E87" s="38"/>
      <c r="F87" s="38"/>
      <c r="G87" s="58"/>
      <c r="H87" s="38"/>
      <c r="I87" s="38"/>
      <c r="J87" s="58"/>
      <c r="K87" s="38"/>
      <c r="L87" s="38"/>
      <c r="M87" s="58"/>
    </row>
    <row r="88" spans="1:13" s="14" customFormat="1" ht="29.25" customHeight="1">
      <c r="A88" s="58"/>
      <c r="B88" s="60" t="s">
        <v>299</v>
      </c>
      <c r="C88" s="38" t="s">
        <v>135</v>
      </c>
      <c r="D88" s="41" t="s">
        <v>325</v>
      </c>
      <c r="E88" s="63">
        <v>2570</v>
      </c>
      <c r="F88" s="61"/>
      <c r="G88" s="61">
        <f>E88+F88</f>
        <v>2570</v>
      </c>
      <c r="H88" s="61">
        <v>2570</v>
      </c>
      <c r="I88" s="63"/>
      <c r="J88" s="61">
        <f>H88+I88</f>
        <v>2570</v>
      </c>
      <c r="K88" s="61">
        <f>H88-E88</f>
        <v>0</v>
      </c>
      <c r="L88" s="61">
        <v>0</v>
      </c>
      <c r="M88" s="61">
        <f>K88+L88</f>
        <v>0</v>
      </c>
    </row>
    <row r="89" spans="1:13" s="14" customFormat="1" ht="33" customHeight="1">
      <c r="A89" s="58"/>
      <c r="B89" s="69" t="s">
        <v>300</v>
      </c>
      <c r="C89" s="38" t="s">
        <v>324</v>
      </c>
      <c r="D89" s="54" t="s">
        <v>208</v>
      </c>
      <c r="E89" s="70">
        <v>711.247</v>
      </c>
      <c r="F89" s="63"/>
      <c r="G89" s="61">
        <f>E89+F89</f>
        <v>711.247</v>
      </c>
      <c r="H89" s="61">
        <v>734.125</v>
      </c>
      <c r="I89" s="63"/>
      <c r="J89" s="61">
        <f>H89+I89</f>
        <v>734.125</v>
      </c>
      <c r="K89" s="83">
        <f>H89-E89</f>
        <v>22.878000000000043</v>
      </c>
      <c r="L89" s="61">
        <v>0</v>
      </c>
      <c r="M89" s="83">
        <f>K89+L89</f>
        <v>22.878000000000043</v>
      </c>
    </row>
    <row r="90" spans="1:13" s="14" customFormat="1" ht="33" customHeight="1">
      <c r="A90" s="58"/>
      <c r="B90" s="69" t="s">
        <v>2</v>
      </c>
      <c r="C90" s="38" t="s">
        <v>3</v>
      </c>
      <c r="D90" s="54" t="s">
        <v>208</v>
      </c>
      <c r="E90" s="70">
        <v>19.872</v>
      </c>
      <c r="F90" s="63"/>
      <c r="G90" s="61">
        <f>E90+F90</f>
        <v>19.872</v>
      </c>
      <c r="H90" s="61">
        <v>241.488</v>
      </c>
      <c r="I90" s="63"/>
      <c r="J90" s="61">
        <f>H90+I90</f>
        <v>241.488</v>
      </c>
      <c r="K90" s="83">
        <f>H90-E90</f>
        <v>221.61599999999999</v>
      </c>
      <c r="L90" s="61">
        <v>1</v>
      </c>
      <c r="M90" s="83">
        <f>K90+L90</f>
        <v>222.61599999999999</v>
      </c>
    </row>
    <row r="91" spans="1:13" s="14" customFormat="1" ht="15" customHeight="1">
      <c r="A91" s="58">
        <v>3</v>
      </c>
      <c r="B91" s="59" t="s">
        <v>200</v>
      </c>
      <c r="C91" s="41"/>
      <c r="D91" s="41"/>
      <c r="E91" s="38"/>
      <c r="F91" s="38"/>
      <c r="G91" s="58"/>
      <c r="H91" s="38"/>
      <c r="I91" s="38"/>
      <c r="J91" s="58"/>
      <c r="K91" s="38"/>
      <c r="L91" s="38"/>
      <c r="M91" s="58"/>
    </row>
    <row r="92" spans="1:13" s="14" customFormat="1" ht="31.5" customHeight="1">
      <c r="A92" s="58"/>
      <c r="B92" s="60" t="s">
        <v>301</v>
      </c>
      <c r="C92" s="38" t="s">
        <v>220</v>
      </c>
      <c r="D92" s="54" t="s">
        <v>208</v>
      </c>
      <c r="E92" s="63">
        <v>784</v>
      </c>
      <c r="F92" s="61"/>
      <c r="G92" s="61">
        <f>E92+F92</f>
        <v>784</v>
      </c>
      <c r="H92" s="61">
        <v>784</v>
      </c>
      <c r="I92" s="63"/>
      <c r="J92" s="61">
        <f>H92+I92</f>
        <v>784</v>
      </c>
      <c r="K92" s="61">
        <f>H92-E92</f>
        <v>0</v>
      </c>
      <c r="L92" s="61">
        <v>0</v>
      </c>
      <c r="M92" s="61">
        <f>K92+L92</f>
        <v>0</v>
      </c>
    </row>
    <row r="93" spans="1:13" s="14" customFormat="1" ht="31.5" customHeight="1">
      <c r="A93" s="58"/>
      <c r="B93" s="69" t="s">
        <v>302</v>
      </c>
      <c r="C93" s="38" t="s">
        <v>220</v>
      </c>
      <c r="D93" s="54" t="s">
        <v>208</v>
      </c>
      <c r="E93" s="70">
        <v>3.521318</v>
      </c>
      <c r="F93" s="63"/>
      <c r="G93" s="61">
        <f>E93+F93</f>
        <v>3.521318</v>
      </c>
      <c r="H93" s="61">
        <v>3.3707</v>
      </c>
      <c r="I93" s="63"/>
      <c r="J93" s="61">
        <f>H93+I93</f>
        <v>3.3707</v>
      </c>
      <c r="K93" s="82">
        <f>H93-E93</f>
        <v>-0.15061800000000014</v>
      </c>
      <c r="L93" s="61">
        <v>0</v>
      </c>
      <c r="M93" s="82">
        <f>K93+L93</f>
        <v>-0.15061800000000014</v>
      </c>
    </row>
    <row r="94" spans="1:13" s="14" customFormat="1" ht="31.5" customHeight="1">
      <c r="A94" s="58"/>
      <c r="B94" s="69" t="s">
        <v>4</v>
      </c>
      <c r="C94" s="38" t="s">
        <v>220</v>
      </c>
      <c r="D94" s="54" t="s">
        <v>208</v>
      </c>
      <c r="E94" s="70">
        <v>1.9421</v>
      </c>
      <c r="F94" s="63"/>
      <c r="G94" s="61">
        <f>E94+F94</f>
        <v>1.9421</v>
      </c>
      <c r="H94" s="61">
        <v>0.1274</v>
      </c>
      <c r="I94" s="63"/>
      <c r="J94" s="61">
        <f>H94+I94</f>
        <v>0.1274</v>
      </c>
      <c r="K94" s="82">
        <f>H94-E94-0.0001</f>
        <v>-1.8148</v>
      </c>
      <c r="L94" s="61">
        <v>1</v>
      </c>
      <c r="M94" s="82">
        <f>K94+L94</f>
        <v>-0.8148</v>
      </c>
    </row>
    <row r="95" spans="1:13" s="14" customFormat="1" ht="14.25" customHeight="1">
      <c r="A95" s="58">
        <v>4</v>
      </c>
      <c r="B95" s="59" t="s">
        <v>205</v>
      </c>
      <c r="C95" s="41"/>
      <c r="D95" s="41"/>
      <c r="E95" s="38"/>
      <c r="F95" s="38"/>
      <c r="G95" s="58"/>
      <c r="H95" s="38"/>
      <c r="I95" s="38"/>
      <c r="J95" s="58"/>
      <c r="K95" s="38"/>
      <c r="L95" s="38"/>
      <c r="M95" s="58"/>
    </row>
    <row r="96" spans="1:13" s="14" customFormat="1" ht="19.5" customHeight="1">
      <c r="A96" s="41"/>
      <c r="B96" s="69" t="s">
        <v>303</v>
      </c>
      <c r="C96" s="38" t="s">
        <v>141</v>
      </c>
      <c r="D96" s="54" t="s">
        <v>208</v>
      </c>
      <c r="E96" s="70">
        <v>90</v>
      </c>
      <c r="F96" s="63"/>
      <c r="G96" s="61">
        <f>E96+F96</f>
        <v>90</v>
      </c>
      <c r="H96" s="63">
        <v>90</v>
      </c>
      <c r="I96" s="61"/>
      <c r="J96" s="61">
        <f>H96+I96</f>
        <v>90</v>
      </c>
      <c r="K96" s="61">
        <f>H96-E96</f>
        <v>0</v>
      </c>
      <c r="L96" s="61">
        <v>0</v>
      </c>
      <c r="M96" s="61">
        <f>K96+L96</f>
        <v>0</v>
      </c>
    </row>
    <row r="97" spans="1:13" s="14" customFormat="1" ht="28.5" customHeight="1">
      <c r="A97" s="41"/>
      <c r="B97" s="69" t="s">
        <v>304</v>
      </c>
      <c r="C97" s="38" t="s">
        <v>141</v>
      </c>
      <c r="D97" s="54" t="s">
        <v>208</v>
      </c>
      <c r="E97" s="70">
        <v>100</v>
      </c>
      <c r="F97" s="63"/>
      <c r="G97" s="61">
        <f>E97+F97</f>
        <v>100</v>
      </c>
      <c r="H97" s="63">
        <v>100</v>
      </c>
      <c r="I97" s="61"/>
      <c r="J97" s="61">
        <f>H97+I97</f>
        <v>100</v>
      </c>
      <c r="K97" s="61">
        <f>H97-E97</f>
        <v>0</v>
      </c>
      <c r="L97" s="61">
        <v>0</v>
      </c>
      <c r="M97" s="61">
        <f>K97+L97</f>
        <v>0</v>
      </c>
    </row>
    <row r="98" spans="1:13" s="27" customFormat="1" ht="44.25" customHeight="1">
      <c r="A98" s="34"/>
      <c r="B98" s="64" t="s">
        <v>259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4" customFormat="1" ht="16.5" customHeight="1">
      <c r="A99" s="58">
        <v>1</v>
      </c>
      <c r="B99" s="59" t="s">
        <v>198</v>
      </c>
      <c r="C99" s="41"/>
      <c r="D99" s="41"/>
      <c r="E99" s="38"/>
      <c r="F99" s="38"/>
      <c r="G99" s="38"/>
      <c r="H99" s="38"/>
      <c r="I99" s="38"/>
      <c r="J99" s="38"/>
      <c r="K99" s="38"/>
      <c r="L99" s="38"/>
      <c r="M99" s="38"/>
    </row>
    <row r="100" spans="1:13" s="14" customFormat="1" ht="30" customHeight="1">
      <c r="A100" s="58"/>
      <c r="B100" s="67" t="s">
        <v>305</v>
      </c>
      <c r="C100" s="38" t="s">
        <v>220</v>
      </c>
      <c r="D100" s="72" t="s">
        <v>211</v>
      </c>
      <c r="E100" s="61">
        <v>9678</v>
      </c>
      <c r="F100" s="63"/>
      <c r="G100" s="61">
        <f>E100+F100</f>
        <v>9678</v>
      </c>
      <c r="H100" s="63">
        <v>5260</v>
      </c>
      <c r="I100" s="61"/>
      <c r="J100" s="68">
        <f>H100+I100</f>
        <v>5260</v>
      </c>
      <c r="K100" s="61">
        <f>H100-E100</f>
        <v>-4418</v>
      </c>
      <c r="L100" s="61">
        <v>0</v>
      </c>
      <c r="M100" s="61">
        <f>K100+L100</f>
        <v>-4418</v>
      </c>
    </row>
    <row r="101" spans="1:13" s="14" customFormat="1" ht="15.75" customHeight="1">
      <c r="A101" s="58">
        <v>2</v>
      </c>
      <c r="B101" s="59" t="s">
        <v>199</v>
      </c>
      <c r="C101" s="38"/>
      <c r="D101" s="41"/>
      <c r="E101" s="38"/>
      <c r="F101" s="38"/>
      <c r="G101" s="58"/>
      <c r="H101" s="38"/>
      <c r="I101" s="38"/>
      <c r="J101" s="58"/>
      <c r="K101" s="38"/>
      <c r="L101" s="38"/>
      <c r="M101" s="58"/>
    </row>
    <row r="102" spans="1:13" s="14" customFormat="1" ht="33.75" customHeight="1">
      <c r="A102" s="58"/>
      <c r="B102" s="60" t="s">
        <v>306</v>
      </c>
      <c r="C102" s="38" t="s">
        <v>135</v>
      </c>
      <c r="D102" s="54" t="s">
        <v>318</v>
      </c>
      <c r="E102" s="63">
        <v>3</v>
      </c>
      <c r="F102" s="61"/>
      <c r="G102" s="61">
        <f>E102+F102</f>
        <v>3</v>
      </c>
      <c r="H102" s="61">
        <v>3</v>
      </c>
      <c r="I102" s="63"/>
      <c r="J102" s="61">
        <f>H102+I102</f>
        <v>3</v>
      </c>
      <c r="K102" s="61">
        <f>H102-E102</f>
        <v>0</v>
      </c>
      <c r="L102" s="61">
        <v>0</v>
      </c>
      <c r="M102" s="61">
        <f>K102+L102</f>
        <v>0</v>
      </c>
    </row>
    <row r="103" spans="1:13" s="14" customFormat="1" ht="27" customHeight="1">
      <c r="A103" s="58"/>
      <c r="B103" s="69" t="s">
        <v>307</v>
      </c>
      <c r="C103" s="38" t="s">
        <v>326</v>
      </c>
      <c r="D103" s="54" t="s">
        <v>208</v>
      </c>
      <c r="E103" s="70">
        <v>0.59</v>
      </c>
      <c r="F103" s="63"/>
      <c r="G103" s="61">
        <f>E103+F103</f>
        <v>0.59</v>
      </c>
      <c r="H103" s="61">
        <v>0.346</v>
      </c>
      <c r="I103" s="63"/>
      <c r="J103" s="61">
        <f>H103+I103</f>
        <v>0.346</v>
      </c>
      <c r="K103" s="83">
        <f>H103-E103</f>
        <v>-0.244</v>
      </c>
      <c r="L103" s="61">
        <v>0</v>
      </c>
      <c r="M103" s="83">
        <f>K103+L103</f>
        <v>-0.244</v>
      </c>
    </row>
    <row r="104" spans="1:13" s="14" customFormat="1" ht="15" customHeight="1">
      <c r="A104" s="58">
        <v>3</v>
      </c>
      <c r="B104" s="59" t="s">
        <v>200</v>
      </c>
      <c r="C104" s="41"/>
      <c r="D104" s="41"/>
      <c r="E104" s="38"/>
      <c r="F104" s="38"/>
      <c r="G104" s="58"/>
      <c r="H104" s="38"/>
      <c r="I104" s="38"/>
      <c r="J104" s="58"/>
      <c r="K104" s="38"/>
      <c r="L104" s="38"/>
      <c r="M104" s="58"/>
    </row>
    <row r="105" spans="1:13" s="14" customFormat="1" ht="30" customHeight="1">
      <c r="A105" s="58"/>
      <c r="B105" s="60" t="s">
        <v>308</v>
      </c>
      <c r="C105" s="38" t="s">
        <v>220</v>
      </c>
      <c r="D105" s="54" t="s">
        <v>208</v>
      </c>
      <c r="E105" s="79">
        <v>16.4</v>
      </c>
      <c r="F105" s="61"/>
      <c r="G105" s="61">
        <f>E105+F105</f>
        <v>16.4</v>
      </c>
      <c r="H105" s="74">
        <v>15.2</v>
      </c>
      <c r="I105" s="63"/>
      <c r="J105" s="61">
        <f>H105+I105</f>
        <v>15.2</v>
      </c>
      <c r="K105" s="74">
        <f>H105-E105</f>
        <v>-1.1999999999999993</v>
      </c>
      <c r="L105" s="80">
        <v>0</v>
      </c>
      <c r="M105" s="74">
        <f>K105+L105</f>
        <v>-1.1999999999999993</v>
      </c>
    </row>
    <row r="106" spans="1:13" s="14" customFormat="1" ht="14.25" customHeight="1">
      <c r="A106" s="58">
        <v>4</v>
      </c>
      <c r="B106" s="59" t="s">
        <v>205</v>
      </c>
      <c r="C106" s="41"/>
      <c r="D106" s="41"/>
      <c r="E106" s="38"/>
      <c r="F106" s="38"/>
      <c r="G106" s="58"/>
      <c r="H106" s="38"/>
      <c r="I106" s="38"/>
      <c r="J106" s="58"/>
      <c r="K106" s="38"/>
      <c r="L106" s="38"/>
      <c r="M106" s="58"/>
    </row>
    <row r="107" spans="1:13" s="14" customFormat="1" ht="57" customHeight="1">
      <c r="A107" s="41"/>
      <c r="B107" s="69" t="s">
        <v>309</v>
      </c>
      <c r="C107" s="38" t="s">
        <v>141</v>
      </c>
      <c r="D107" s="54" t="s">
        <v>208</v>
      </c>
      <c r="E107" s="70">
        <v>100</v>
      </c>
      <c r="F107" s="63"/>
      <c r="G107" s="61">
        <f>E107+F107</f>
        <v>100</v>
      </c>
      <c r="H107" s="63">
        <v>114</v>
      </c>
      <c r="I107" s="61"/>
      <c r="J107" s="61">
        <f>H107+I107</f>
        <v>114</v>
      </c>
      <c r="K107" s="61">
        <f>H107-E107</f>
        <v>14</v>
      </c>
      <c r="L107" s="61">
        <v>0</v>
      </c>
      <c r="M107" s="61">
        <f>K107+L107</f>
        <v>14</v>
      </c>
    </row>
    <row r="108" spans="1:13" s="27" customFormat="1" ht="56.25" customHeight="1">
      <c r="A108" s="34"/>
      <c r="B108" s="64" t="s">
        <v>260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s="14" customFormat="1" ht="16.5" customHeight="1">
      <c r="A109" s="58">
        <v>1</v>
      </c>
      <c r="B109" s="59" t="s">
        <v>198</v>
      </c>
      <c r="C109" s="41"/>
      <c r="D109" s="41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s="14" customFormat="1" ht="34.5" customHeight="1">
      <c r="A110" s="58"/>
      <c r="B110" s="67" t="s">
        <v>195</v>
      </c>
      <c r="C110" s="38" t="s">
        <v>220</v>
      </c>
      <c r="D110" s="72" t="s">
        <v>211</v>
      </c>
      <c r="E110" s="61">
        <v>195871</v>
      </c>
      <c r="F110" s="63"/>
      <c r="G110" s="61">
        <f>E110+F110</f>
        <v>195871</v>
      </c>
      <c r="H110" s="63">
        <v>195864</v>
      </c>
      <c r="I110" s="61"/>
      <c r="J110" s="68">
        <f>H110+I110</f>
        <v>195864</v>
      </c>
      <c r="K110" s="61">
        <f>H110-E110</f>
        <v>-7</v>
      </c>
      <c r="L110" s="61">
        <v>0</v>
      </c>
      <c r="M110" s="61">
        <f>K110+L110</f>
        <v>-7</v>
      </c>
    </row>
    <row r="111" spans="1:13" s="14" customFormat="1" ht="15.75" customHeight="1">
      <c r="A111" s="58">
        <v>2</v>
      </c>
      <c r="B111" s="59" t="s">
        <v>199</v>
      </c>
      <c r="C111" s="38"/>
      <c r="D111" s="41"/>
      <c r="E111" s="38"/>
      <c r="F111" s="38"/>
      <c r="G111" s="58"/>
      <c r="H111" s="38"/>
      <c r="I111" s="38"/>
      <c r="J111" s="58"/>
      <c r="K111" s="38"/>
      <c r="L111" s="38"/>
      <c r="M111" s="58"/>
    </row>
    <row r="112" spans="1:13" s="14" customFormat="1" ht="60" customHeight="1">
      <c r="A112" s="58"/>
      <c r="B112" s="60" t="s">
        <v>310</v>
      </c>
      <c r="C112" s="38" t="s">
        <v>135</v>
      </c>
      <c r="D112" s="54" t="s">
        <v>208</v>
      </c>
      <c r="E112" s="63">
        <v>90</v>
      </c>
      <c r="F112" s="61"/>
      <c r="G112" s="61">
        <f>E112+F112</f>
        <v>90</v>
      </c>
      <c r="H112" s="61">
        <v>90</v>
      </c>
      <c r="I112" s="63"/>
      <c r="J112" s="61">
        <f>H112+I112</f>
        <v>90</v>
      </c>
      <c r="K112" s="61">
        <f>H112-E112</f>
        <v>0</v>
      </c>
      <c r="L112" s="61">
        <v>0</v>
      </c>
      <c r="M112" s="61">
        <f>K112+L112</f>
        <v>0</v>
      </c>
    </row>
    <row r="113" spans="1:13" s="14" customFormat="1" ht="15" customHeight="1">
      <c r="A113" s="58">
        <v>3</v>
      </c>
      <c r="B113" s="59" t="s">
        <v>200</v>
      </c>
      <c r="C113" s="41"/>
      <c r="D113" s="41"/>
      <c r="E113" s="38"/>
      <c r="F113" s="38"/>
      <c r="G113" s="58"/>
      <c r="H113" s="38"/>
      <c r="I113" s="38"/>
      <c r="J113" s="58"/>
      <c r="K113" s="38"/>
      <c r="L113" s="38"/>
      <c r="M113" s="58"/>
    </row>
    <row r="114" spans="1:13" s="14" customFormat="1" ht="59.25" customHeight="1">
      <c r="A114" s="58"/>
      <c r="B114" s="60" t="s">
        <v>311</v>
      </c>
      <c r="C114" s="38" t="s">
        <v>220</v>
      </c>
      <c r="D114" s="54" t="s">
        <v>208</v>
      </c>
      <c r="E114" s="63">
        <v>2176.3</v>
      </c>
      <c r="F114" s="61"/>
      <c r="G114" s="61">
        <f>E114+F114</f>
        <v>2176.3</v>
      </c>
      <c r="H114" s="61">
        <v>2176.3</v>
      </c>
      <c r="I114" s="63"/>
      <c r="J114" s="61">
        <f>H114+I114</f>
        <v>2176.3</v>
      </c>
      <c r="K114" s="61">
        <f>H114-E114</f>
        <v>0</v>
      </c>
      <c r="L114" s="61">
        <v>0</v>
      </c>
      <c r="M114" s="61">
        <f>K114+L114</f>
        <v>0</v>
      </c>
    </row>
    <row r="115" spans="1:13" s="14" customFormat="1" ht="14.25" customHeight="1">
      <c r="A115" s="58">
        <v>4</v>
      </c>
      <c r="B115" s="59" t="s">
        <v>205</v>
      </c>
      <c r="C115" s="41"/>
      <c r="D115" s="41"/>
      <c r="E115" s="38"/>
      <c r="F115" s="38"/>
      <c r="G115" s="58"/>
      <c r="H115" s="38"/>
      <c r="I115" s="38"/>
      <c r="J115" s="58"/>
      <c r="K115" s="38"/>
      <c r="L115" s="38"/>
      <c r="M115" s="58"/>
    </row>
    <row r="116" spans="1:13" s="14" customFormat="1" ht="42" customHeight="1">
      <c r="A116" s="41"/>
      <c r="B116" s="69" t="s">
        <v>246</v>
      </c>
      <c r="C116" s="38" t="s">
        <v>141</v>
      </c>
      <c r="D116" s="54" t="s">
        <v>208</v>
      </c>
      <c r="E116" s="70">
        <v>100</v>
      </c>
      <c r="F116" s="63"/>
      <c r="G116" s="61">
        <f>E116+F116</f>
        <v>100</v>
      </c>
      <c r="H116" s="63">
        <v>100</v>
      </c>
      <c r="I116" s="61"/>
      <c r="J116" s="61">
        <f>H116+I116</f>
        <v>100</v>
      </c>
      <c r="K116" s="61">
        <f>H116-E116</f>
        <v>0</v>
      </c>
      <c r="L116" s="61">
        <v>0</v>
      </c>
      <c r="M116" s="61">
        <f>K116+L116</f>
        <v>0</v>
      </c>
    </row>
    <row r="117" spans="1:13" s="14" customFormat="1" ht="39.75" customHeight="1">
      <c r="A117" s="34"/>
      <c r="B117" s="64" t="s">
        <v>79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s="14" customFormat="1" ht="15">
      <c r="A118" s="58">
        <v>1</v>
      </c>
      <c r="B118" s="59" t="s">
        <v>198</v>
      </c>
      <c r="C118" s="41"/>
      <c r="D118" s="41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s="14" customFormat="1" ht="42" customHeight="1">
      <c r="A119" s="58"/>
      <c r="B119" s="67" t="s">
        <v>195</v>
      </c>
      <c r="C119" s="38" t="s">
        <v>220</v>
      </c>
      <c r="D119" s="72" t="s">
        <v>211</v>
      </c>
      <c r="E119" s="61">
        <v>50000</v>
      </c>
      <c r="F119" s="63"/>
      <c r="G119" s="61">
        <f>E119+F119</f>
        <v>50000</v>
      </c>
      <c r="H119" s="63">
        <v>50000</v>
      </c>
      <c r="I119" s="61"/>
      <c r="J119" s="68">
        <f>H119+I119</f>
        <v>50000</v>
      </c>
      <c r="K119" s="61">
        <f>H119-E119</f>
        <v>0</v>
      </c>
      <c r="L119" s="61">
        <v>0</v>
      </c>
      <c r="M119" s="61">
        <f>K119+L119</f>
        <v>0</v>
      </c>
    </row>
    <row r="120" spans="1:13" s="14" customFormat="1" ht="30">
      <c r="A120" s="58"/>
      <c r="B120" s="67" t="s">
        <v>5</v>
      </c>
      <c r="C120" s="38" t="s">
        <v>220</v>
      </c>
      <c r="D120" s="72" t="s">
        <v>211</v>
      </c>
      <c r="E120" s="61">
        <v>50000</v>
      </c>
      <c r="F120" s="63"/>
      <c r="G120" s="61">
        <f>E120+F120</f>
        <v>50000</v>
      </c>
      <c r="H120" s="63">
        <v>50000</v>
      </c>
      <c r="I120" s="61"/>
      <c r="J120" s="68">
        <f>H120+I120</f>
        <v>50000</v>
      </c>
      <c r="K120" s="61">
        <f>H120-E120</f>
        <v>0</v>
      </c>
      <c r="L120" s="61">
        <v>0</v>
      </c>
      <c r="M120" s="61">
        <f>K120+L120</f>
        <v>0</v>
      </c>
    </row>
    <row r="121" spans="1:13" s="14" customFormat="1" ht="15">
      <c r="A121" s="58">
        <v>2</v>
      </c>
      <c r="B121" s="59" t="s">
        <v>199</v>
      </c>
      <c r="C121" s="38"/>
      <c r="D121" s="41"/>
      <c r="E121" s="38"/>
      <c r="F121" s="38"/>
      <c r="G121" s="58"/>
      <c r="H121" s="38"/>
      <c r="I121" s="38"/>
      <c r="J121" s="58"/>
      <c r="K121" s="38"/>
      <c r="L121" s="38"/>
      <c r="M121" s="58"/>
    </row>
    <row r="122" spans="1:13" s="14" customFormat="1" ht="45">
      <c r="A122" s="58"/>
      <c r="B122" s="60" t="s">
        <v>6</v>
      </c>
      <c r="C122" s="38" t="s">
        <v>135</v>
      </c>
      <c r="D122" s="54" t="s">
        <v>224</v>
      </c>
      <c r="E122" s="63">
        <v>100</v>
      </c>
      <c r="F122" s="61"/>
      <c r="G122" s="61">
        <f>E122+F122</f>
        <v>100</v>
      </c>
      <c r="H122" s="61">
        <v>100</v>
      </c>
      <c r="I122" s="63"/>
      <c r="J122" s="61">
        <f>H122+I122</f>
        <v>100</v>
      </c>
      <c r="K122" s="61">
        <f>H122-E122</f>
        <v>0</v>
      </c>
      <c r="L122" s="61">
        <v>0</v>
      </c>
      <c r="M122" s="61">
        <f>K122+L122</f>
        <v>0</v>
      </c>
    </row>
    <row r="123" spans="1:13" s="14" customFormat="1" ht="15">
      <c r="A123" s="58">
        <v>3</v>
      </c>
      <c r="B123" s="59" t="s">
        <v>200</v>
      </c>
      <c r="C123" s="41"/>
      <c r="D123" s="41"/>
      <c r="E123" s="38"/>
      <c r="F123" s="38"/>
      <c r="G123" s="58"/>
      <c r="H123" s="38"/>
      <c r="I123" s="38"/>
      <c r="J123" s="58"/>
      <c r="K123" s="38"/>
      <c r="L123" s="38"/>
      <c r="M123" s="58"/>
    </row>
    <row r="124" spans="1:13" s="14" customFormat="1" ht="13.5" customHeight="1">
      <c r="A124" s="58"/>
      <c r="B124" s="60" t="s">
        <v>7</v>
      </c>
      <c r="C124" s="38" t="s">
        <v>220</v>
      </c>
      <c r="D124" s="54" t="s">
        <v>208</v>
      </c>
      <c r="E124" s="63">
        <v>500</v>
      </c>
      <c r="F124" s="61"/>
      <c r="G124" s="61">
        <f>E124+F124</f>
        <v>500</v>
      </c>
      <c r="H124" s="61">
        <v>500</v>
      </c>
      <c r="I124" s="63"/>
      <c r="J124" s="61">
        <f>H124+I124</f>
        <v>500</v>
      </c>
      <c r="K124" s="61">
        <f>H124-E124</f>
        <v>0</v>
      </c>
      <c r="L124" s="61">
        <v>0</v>
      </c>
      <c r="M124" s="61">
        <f>K124+L124</f>
        <v>0</v>
      </c>
    </row>
    <row r="125" spans="1:13" s="14" customFormat="1" ht="15">
      <c r="A125" s="58">
        <v>4</v>
      </c>
      <c r="B125" s="59" t="s">
        <v>205</v>
      </c>
      <c r="C125" s="41"/>
      <c r="D125" s="41"/>
      <c r="E125" s="38"/>
      <c r="F125" s="38"/>
      <c r="G125" s="58"/>
      <c r="H125" s="38"/>
      <c r="I125" s="38"/>
      <c r="J125" s="58"/>
      <c r="K125" s="38"/>
      <c r="L125" s="38"/>
      <c r="M125" s="58"/>
    </row>
    <row r="126" spans="1:13" s="14" customFormat="1" ht="42" customHeight="1">
      <c r="A126" s="41"/>
      <c r="B126" s="69" t="s">
        <v>246</v>
      </c>
      <c r="C126" s="38" t="s">
        <v>141</v>
      </c>
      <c r="D126" s="54" t="s">
        <v>208</v>
      </c>
      <c r="E126" s="70">
        <v>100</v>
      </c>
      <c r="F126" s="63"/>
      <c r="G126" s="61">
        <f>E126+F126</f>
        <v>100</v>
      </c>
      <c r="H126" s="63">
        <v>100</v>
      </c>
      <c r="I126" s="61"/>
      <c r="J126" s="61">
        <f>H126+I126</f>
        <v>100</v>
      </c>
      <c r="K126" s="61">
        <f>H126-E126</f>
        <v>0</v>
      </c>
      <c r="L126" s="61">
        <v>0</v>
      </c>
      <c r="M126" s="61">
        <f>K126+L126</f>
        <v>0</v>
      </c>
    </row>
    <row r="127" spans="1:13" s="14" customFormat="1" ht="30.75" customHeight="1">
      <c r="A127" s="34"/>
      <c r="B127" s="64" t="s">
        <v>261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s="14" customFormat="1" ht="15">
      <c r="A128" s="58">
        <v>1</v>
      </c>
      <c r="B128" s="59" t="s">
        <v>198</v>
      </c>
      <c r="C128" s="41"/>
      <c r="D128" s="41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s="14" customFormat="1" ht="30">
      <c r="A129" s="58"/>
      <c r="B129" s="67" t="s">
        <v>195</v>
      </c>
      <c r="C129" s="38" t="s">
        <v>220</v>
      </c>
      <c r="D129" s="72" t="s">
        <v>211</v>
      </c>
      <c r="E129" s="61">
        <v>0</v>
      </c>
      <c r="F129" s="63">
        <v>199900</v>
      </c>
      <c r="G129" s="61">
        <f>E129+F129</f>
        <v>199900</v>
      </c>
      <c r="H129" s="63">
        <v>0</v>
      </c>
      <c r="I129" s="61">
        <v>199896</v>
      </c>
      <c r="J129" s="68">
        <f>H129+I129</f>
        <v>199896</v>
      </c>
      <c r="K129" s="61">
        <f aca="true" t="shared" si="9" ref="K129:L131">H129-E129</f>
        <v>0</v>
      </c>
      <c r="L129" s="61">
        <f t="shared" si="9"/>
        <v>-4</v>
      </c>
      <c r="M129" s="61">
        <f>K129+L129</f>
        <v>-4</v>
      </c>
    </row>
    <row r="130" spans="1:13" s="14" customFormat="1" ht="30">
      <c r="A130" s="58"/>
      <c r="B130" s="67" t="s">
        <v>312</v>
      </c>
      <c r="C130" s="38" t="s">
        <v>220</v>
      </c>
      <c r="D130" s="72" t="s">
        <v>211</v>
      </c>
      <c r="E130" s="61"/>
      <c r="F130" s="63">
        <v>199900</v>
      </c>
      <c r="G130" s="61">
        <f>E130+F130</f>
        <v>199900</v>
      </c>
      <c r="H130" s="63"/>
      <c r="I130" s="61">
        <v>199896</v>
      </c>
      <c r="J130" s="68">
        <f>H130+I130</f>
        <v>199896</v>
      </c>
      <c r="K130" s="61">
        <f t="shared" si="9"/>
        <v>0</v>
      </c>
      <c r="L130" s="61">
        <f t="shared" si="9"/>
        <v>-4</v>
      </c>
      <c r="M130" s="61">
        <f>K130+L130</f>
        <v>-4</v>
      </c>
    </row>
    <row r="131" spans="1:13" s="14" customFormat="1" ht="30">
      <c r="A131" s="58"/>
      <c r="B131" s="67" t="s">
        <v>313</v>
      </c>
      <c r="C131" s="38" t="s">
        <v>135</v>
      </c>
      <c r="D131" s="54" t="s">
        <v>327</v>
      </c>
      <c r="E131" s="61">
        <v>0</v>
      </c>
      <c r="F131" s="63">
        <v>7</v>
      </c>
      <c r="G131" s="61">
        <f>E131+F131</f>
        <v>7</v>
      </c>
      <c r="H131" s="63">
        <v>0</v>
      </c>
      <c r="I131" s="61">
        <v>7</v>
      </c>
      <c r="J131" s="68">
        <f>H131+I131</f>
        <v>7</v>
      </c>
      <c r="K131" s="61">
        <f t="shared" si="9"/>
        <v>0</v>
      </c>
      <c r="L131" s="61">
        <f t="shared" si="9"/>
        <v>0</v>
      </c>
      <c r="M131" s="61">
        <f>K131+L131</f>
        <v>0</v>
      </c>
    </row>
    <row r="132" spans="1:13" s="14" customFormat="1" ht="15">
      <c r="A132" s="58">
        <v>2</v>
      </c>
      <c r="B132" s="59" t="s">
        <v>199</v>
      </c>
      <c r="C132" s="38"/>
      <c r="D132" s="41"/>
      <c r="E132" s="38"/>
      <c r="F132" s="38"/>
      <c r="G132" s="58"/>
      <c r="H132" s="38"/>
      <c r="I132" s="38"/>
      <c r="J132" s="58"/>
      <c r="K132" s="38"/>
      <c r="L132" s="38"/>
      <c r="M132" s="58"/>
    </row>
    <row r="133" spans="1:13" s="14" customFormat="1" ht="30">
      <c r="A133" s="58"/>
      <c r="B133" s="60" t="s">
        <v>314</v>
      </c>
      <c r="C133" s="38" t="s">
        <v>135</v>
      </c>
      <c r="D133" s="54" t="s">
        <v>327</v>
      </c>
      <c r="E133" s="63">
        <v>0</v>
      </c>
      <c r="F133" s="61">
        <v>7</v>
      </c>
      <c r="G133" s="61">
        <f>E133+F133</f>
        <v>7</v>
      </c>
      <c r="H133" s="61">
        <v>0</v>
      </c>
      <c r="I133" s="63">
        <v>7</v>
      </c>
      <c r="J133" s="61">
        <f>H133+I133</f>
        <v>7</v>
      </c>
      <c r="K133" s="61">
        <f>H133-E133</f>
        <v>0</v>
      </c>
      <c r="L133" s="61">
        <v>0</v>
      </c>
      <c r="M133" s="61">
        <f>K133+L133</f>
        <v>0</v>
      </c>
    </row>
    <row r="134" spans="1:13" s="14" customFormat="1" ht="15">
      <c r="A134" s="58">
        <v>3</v>
      </c>
      <c r="B134" s="59" t="s">
        <v>200</v>
      </c>
      <c r="C134" s="41"/>
      <c r="D134" s="41"/>
      <c r="E134" s="38"/>
      <c r="F134" s="38"/>
      <c r="G134" s="58"/>
      <c r="H134" s="38"/>
      <c r="I134" s="38"/>
      <c r="J134" s="58"/>
      <c r="K134" s="38"/>
      <c r="L134" s="38"/>
      <c r="M134" s="58"/>
    </row>
    <row r="135" spans="1:13" s="14" customFormat="1" ht="30">
      <c r="A135" s="58"/>
      <c r="B135" s="60" t="s">
        <v>315</v>
      </c>
      <c r="C135" s="38" t="s">
        <v>220</v>
      </c>
      <c r="D135" s="54" t="s">
        <v>208</v>
      </c>
      <c r="E135" s="63">
        <v>0</v>
      </c>
      <c r="F135" s="61">
        <v>28557</v>
      </c>
      <c r="G135" s="61">
        <f>E135+F135</f>
        <v>28557</v>
      </c>
      <c r="H135" s="61">
        <v>0</v>
      </c>
      <c r="I135" s="63">
        <v>28557</v>
      </c>
      <c r="J135" s="61">
        <f>H135+I135</f>
        <v>28557</v>
      </c>
      <c r="K135" s="61">
        <f>H135-E135</f>
        <v>0</v>
      </c>
      <c r="L135" s="61">
        <v>0</v>
      </c>
      <c r="M135" s="61">
        <f>K135+L135</f>
        <v>0</v>
      </c>
    </row>
    <row r="136" spans="1:13" s="14" customFormat="1" ht="15">
      <c r="A136" s="58">
        <v>4</v>
      </c>
      <c r="B136" s="59" t="s">
        <v>205</v>
      </c>
      <c r="C136" s="41"/>
      <c r="D136" s="41"/>
      <c r="E136" s="38"/>
      <c r="F136" s="38"/>
      <c r="G136" s="58"/>
      <c r="H136" s="38"/>
      <c r="I136" s="38"/>
      <c r="J136" s="58"/>
      <c r="K136" s="38"/>
      <c r="L136" s="38"/>
      <c r="M136" s="58"/>
    </row>
    <row r="137" spans="1:13" s="14" customFormat="1" ht="31.5" customHeight="1">
      <c r="A137" s="41"/>
      <c r="B137" s="69" t="s">
        <v>80</v>
      </c>
      <c r="C137" s="38" t="s">
        <v>141</v>
      </c>
      <c r="D137" s="54" t="s">
        <v>208</v>
      </c>
      <c r="E137" s="70">
        <v>0</v>
      </c>
      <c r="F137" s="63">
        <v>100</v>
      </c>
      <c r="G137" s="61">
        <f>E137+F137</f>
        <v>100</v>
      </c>
      <c r="H137" s="63">
        <v>0</v>
      </c>
      <c r="I137" s="61">
        <v>100</v>
      </c>
      <c r="J137" s="61">
        <f>H137+I137</f>
        <v>100</v>
      </c>
      <c r="K137" s="61">
        <f>H137-E137</f>
        <v>0</v>
      </c>
      <c r="L137" s="61">
        <v>0</v>
      </c>
      <c r="M137" s="61">
        <f>K137+L137</f>
        <v>0</v>
      </c>
    </row>
    <row r="138" spans="1:13" s="27" customFormat="1" ht="30" customHeight="1">
      <c r="A138" s="34"/>
      <c r="B138" s="64" t="s">
        <v>69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s="14" customFormat="1" ht="16.5" customHeight="1">
      <c r="A139" s="58">
        <v>1</v>
      </c>
      <c r="B139" s="59" t="s">
        <v>198</v>
      </c>
      <c r="C139" s="41"/>
      <c r="D139" s="41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s="14" customFormat="1" ht="29.25" customHeight="1">
      <c r="A140" s="58"/>
      <c r="B140" s="67" t="s">
        <v>195</v>
      </c>
      <c r="C140" s="38" t="s">
        <v>220</v>
      </c>
      <c r="D140" s="72" t="s">
        <v>211</v>
      </c>
      <c r="E140" s="105"/>
      <c r="F140" s="105">
        <v>129999</v>
      </c>
      <c r="G140" s="105">
        <f>E140+F140</f>
        <v>129999</v>
      </c>
      <c r="H140" s="105"/>
      <c r="I140" s="105">
        <v>127429</v>
      </c>
      <c r="J140" s="105">
        <f>H140+I140</f>
        <v>127429</v>
      </c>
      <c r="K140" s="105">
        <f>H140-E140</f>
        <v>0</v>
      </c>
      <c r="L140" s="105">
        <f>I140-F140</f>
        <v>-2570</v>
      </c>
      <c r="M140" s="106">
        <f>K140+L140</f>
        <v>-2570</v>
      </c>
    </row>
    <row r="141" spans="1:13" s="14" customFormat="1" ht="29.25" customHeight="1">
      <c r="A141" s="58"/>
      <c r="B141" s="67" t="s">
        <v>8</v>
      </c>
      <c r="C141" s="38" t="s">
        <v>220</v>
      </c>
      <c r="D141" s="72" t="s">
        <v>211</v>
      </c>
      <c r="E141" s="105"/>
      <c r="F141" s="105">
        <v>29999</v>
      </c>
      <c r="G141" s="105">
        <f>E141+F141</f>
        <v>29999</v>
      </c>
      <c r="H141" s="105"/>
      <c r="I141" s="105">
        <v>29999</v>
      </c>
      <c r="J141" s="105">
        <f>H141+I141</f>
        <v>29999</v>
      </c>
      <c r="K141" s="105">
        <f>H141-E141</f>
        <v>0</v>
      </c>
      <c r="L141" s="105">
        <f aca="true" t="shared" si="10" ref="L141:L146">I141-F141</f>
        <v>0</v>
      </c>
      <c r="M141" s="106">
        <f>K141+L141</f>
        <v>0</v>
      </c>
    </row>
    <row r="142" spans="1:13" s="14" customFormat="1" ht="31.5" customHeight="1">
      <c r="A142" s="58"/>
      <c r="B142" s="67" t="s">
        <v>9</v>
      </c>
      <c r="C142" s="38" t="s">
        <v>220</v>
      </c>
      <c r="D142" s="72" t="s">
        <v>211</v>
      </c>
      <c r="E142" s="105"/>
      <c r="F142" s="105">
        <v>100000</v>
      </c>
      <c r="G142" s="105">
        <f>E142+F142</f>
        <v>100000</v>
      </c>
      <c r="H142" s="105"/>
      <c r="I142" s="105">
        <v>97431</v>
      </c>
      <c r="J142" s="105">
        <f>H142+I142</f>
        <v>97431</v>
      </c>
      <c r="K142" s="105">
        <f>H142-E142</f>
        <v>0</v>
      </c>
      <c r="L142" s="105">
        <f t="shared" si="10"/>
        <v>-2569</v>
      </c>
      <c r="M142" s="105">
        <f>J142-G142</f>
        <v>-2569</v>
      </c>
    </row>
    <row r="143" spans="1:13" s="14" customFormat="1" ht="63.75" customHeight="1">
      <c r="A143" s="58"/>
      <c r="B143" s="81" t="s">
        <v>10</v>
      </c>
      <c r="C143" s="38" t="s">
        <v>135</v>
      </c>
      <c r="D143" s="54" t="s">
        <v>318</v>
      </c>
      <c r="E143" s="105"/>
      <c r="F143" s="105">
        <v>1</v>
      </c>
      <c r="G143" s="105">
        <f>E143+F143</f>
        <v>1</v>
      </c>
      <c r="H143" s="105"/>
      <c r="I143" s="105">
        <v>1</v>
      </c>
      <c r="J143" s="105">
        <f>H143+I143</f>
        <v>1</v>
      </c>
      <c r="K143" s="105"/>
      <c r="L143" s="105">
        <f t="shared" si="10"/>
        <v>0</v>
      </c>
      <c r="M143" s="105">
        <f>J143-G143</f>
        <v>0</v>
      </c>
    </row>
    <row r="144" spans="1:13" s="14" customFormat="1" ht="15.75" customHeight="1">
      <c r="A144" s="58">
        <v>2</v>
      </c>
      <c r="B144" s="59" t="s">
        <v>199</v>
      </c>
      <c r="C144" s="38"/>
      <c r="D144" s="41"/>
      <c r="E144" s="38"/>
      <c r="F144" s="38"/>
      <c r="G144" s="58"/>
      <c r="H144" s="38"/>
      <c r="I144" s="38"/>
      <c r="J144" s="58"/>
      <c r="K144" s="38"/>
      <c r="L144" s="105"/>
      <c r="M144" s="58"/>
    </row>
    <row r="145" spans="1:13" s="14" customFormat="1" ht="60.75" customHeight="1">
      <c r="A145" s="58"/>
      <c r="B145" s="60" t="s">
        <v>11</v>
      </c>
      <c r="C145" s="38" t="s">
        <v>135</v>
      </c>
      <c r="D145" s="54" t="s">
        <v>318</v>
      </c>
      <c r="E145" s="105"/>
      <c r="F145" s="105">
        <v>1</v>
      </c>
      <c r="G145" s="105">
        <f>E145+F145</f>
        <v>1</v>
      </c>
      <c r="H145" s="105"/>
      <c r="I145" s="105">
        <v>1</v>
      </c>
      <c r="J145" s="105">
        <f>H145+I145</f>
        <v>1</v>
      </c>
      <c r="K145" s="105">
        <f>H145-E145</f>
        <v>0</v>
      </c>
      <c r="L145" s="105">
        <f t="shared" si="10"/>
        <v>0</v>
      </c>
      <c r="M145" s="105">
        <f>J145-G145</f>
        <v>0</v>
      </c>
    </row>
    <row r="146" spans="1:13" s="14" customFormat="1" ht="45" customHeight="1">
      <c r="A146" s="58"/>
      <c r="B146" s="81" t="s">
        <v>12</v>
      </c>
      <c r="C146" s="38" t="s">
        <v>135</v>
      </c>
      <c r="D146" s="54" t="s">
        <v>394</v>
      </c>
      <c r="E146" s="105"/>
      <c r="F146" s="105">
        <v>71</v>
      </c>
      <c r="G146" s="105">
        <f>E146+F146</f>
        <v>71</v>
      </c>
      <c r="H146" s="105"/>
      <c r="I146" s="105">
        <v>71</v>
      </c>
      <c r="J146" s="105">
        <f>H146+I146</f>
        <v>71</v>
      </c>
      <c r="K146" s="105"/>
      <c r="L146" s="105">
        <f t="shared" si="10"/>
        <v>0</v>
      </c>
      <c r="M146" s="105">
        <f>J146-G146</f>
        <v>0</v>
      </c>
    </row>
    <row r="147" spans="1:13" s="14" customFormat="1" ht="15" customHeight="1">
      <c r="A147" s="58">
        <v>3</v>
      </c>
      <c r="B147" s="59" t="s">
        <v>200</v>
      </c>
      <c r="C147" s="41"/>
      <c r="D147" s="41"/>
      <c r="E147" s="38"/>
      <c r="F147" s="38"/>
      <c r="G147" s="58"/>
      <c r="H147" s="38"/>
      <c r="I147" s="38"/>
      <c r="J147" s="58"/>
      <c r="K147" s="38"/>
      <c r="L147" s="38"/>
      <c r="M147" s="58"/>
    </row>
    <row r="148" spans="1:13" s="14" customFormat="1" ht="45" customHeight="1">
      <c r="A148" s="58"/>
      <c r="B148" s="60" t="s">
        <v>13</v>
      </c>
      <c r="C148" s="38" t="s">
        <v>220</v>
      </c>
      <c r="D148" s="54" t="s">
        <v>208</v>
      </c>
      <c r="E148" s="105"/>
      <c r="F148" s="105">
        <v>29999</v>
      </c>
      <c r="G148" s="105">
        <f>E148+F148</f>
        <v>29999</v>
      </c>
      <c r="H148" s="105"/>
      <c r="I148" s="105">
        <v>29999</v>
      </c>
      <c r="J148" s="105">
        <f>H148+I148</f>
        <v>29999</v>
      </c>
      <c r="K148" s="105">
        <f aca="true" t="shared" si="11" ref="K148:M149">H148-E148</f>
        <v>0</v>
      </c>
      <c r="L148" s="105">
        <f t="shared" si="11"/>
        <v>0</v>
      </c>
      <c r="M148" s="105">
        <f t="shared" si="11"/>
        <v>0</v>
      </c>
    </row>
    <row r="149" spans="1:13" s="14" customFormat="1" ht="29.25" customHeight="1">
      <c r="A149" s="58"/>
      <c r="B149" s="60" t="s">
        <v>14</v>
      </c>
      <c r="C149" s="38" t="s">
        <v>220</v>
      </c>
      <c r="D149" s="54" t="s">
        <v>208</v>
      </c>
      <c r="E149" s="105"/>
      <c r="F149" s="105">
        <v>1408</v>
      </c>
      <c r="G149" s="105">
        <f>E149+F149</f>
        <v>1408</v>
      </c>
      <c r="H149" s="105"/>
      <c r="I149" s="105">
        <v>1372</v>
      </c>
      <c r="J149" s="105">
        <f>H149+I149</f>
        <v>1372</v>
      </c>
      <c r="K149" s="105">
        <f t="shared" si="11"/>
        <v>0</v>
      </c>
      <c r="L149" s="105">
        <f t="shared" si="11"/>
        <v>-36</v>
      </c>
      <c r="M149" s="105">
        <f t="shared" si="11"/>
        <v>-36</v>
      </c>
    </row>
    <row r="150" spans="1:13" s="14" customFormat="1" ht="14.25" customHeight="1">
      <c r="A150" s="58">
        <v>4</v>
      </c>
      <c r="B150" s="59" t="s">
        <v>205</v>
      </c>
      <c r="C150" s="41"/>
      <c r="D150" s="41"/>
      <c r="E150" s="38"/>
      <c r="F150" s="38"/>
      <c r="G150" s="58"/>
      <c r="H150" s="38"/>
      <c r="I150" s="38"/>
      <c r="J150" s="58"/>
      <c r="K150" s="38"/>
      <c r="L150" s="38"/>
      <c r="M150" s="58"/>
    </row>
    <row r="151" spans="1:13" s="14" customFormat="1" ht="73.5" customHeight="1">
      <c r="A151" s="41"/>
      <c r="B151" s="69" t="s">
        <v>75</v>
      </c>
      <c r="C151" s="38" t="s">
        <v>141</v>
      </c>
      <c r="D151" s="54" t="s">
        <v>208</v>
      </c>
      <c r="E151" s="107"/>
      <c r="F151" s="109">
        <v>100</v>
      </c>
      <c r="G151" s="108">
        <f>E151+F151</f>
        <v>100</v>
      </c>
      <c r="H151" s="108"/>
      <c r="I151" s="108">
        <v>100</v>
      </c>
      <c r="J151" s="108">
        <f>H151+I151</f>
        <v>100</v>
      </c>
      <c r="K151" s="108">
        <f aca="true" t="shared" si="12" ref="K151:M152">H151-E151</f>
        <v>0</v>
      </c>
      <c r="L151" s="108">
        <f t="shared" si="12"/>
        <v>0</v>
      </c>
      <c r="M151" s="108">
        <f t="shared" si="12"/>
        <v>0</v>
      </c>
    </row>
    <row r="152" spans="1:13" s="14" customFormat="1" ht="46.5" customHeight="1">
      <c r="A152" s="41"/>
      <c r="B152" s="69" t="s">
        <v>76</v>
      </c>
      <c r="C152" s="38" t="s">
        <v>141</v>
      </c>
      <c r="D152" s="54" t="s">
        <v>208</v>
      </c>
      <c r="E152" s="107"/>
      <c r="F152" s="109">
        <v>100</v>
      </c>
      <c r="G152" s="108">
        <f>E152+F152</f>
        <v>100</v>
      </c>
      <c r="H152" s="108"/>
      <c r="I152" s="108">
        <v>100</v>
      </c>
      <c r="J152" s="108">
        <f>H152+I152</f>
        <v>100</v>
      </c>
      <c r="K152" s="108">
        <f t="shared" si="12"/>
        <v>0</v>
      </c>
      <c r="L152" s="108">
        <f t="shared" si="12"/>
        <v>0</v>
      </c>
      <c r="M152" s="108">
        <f t="shared" si="12"/>
        <v>0</v>
      </c>
    </row>
    <row r="153" spans="1:13" s="14" customFormat="1" ht="28.5" customHeight="1">
      <c r="A153" s="34"/>
      <c r="B153" s="64" t="s">
        <v>430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s="14" customFormat="1" ht="15">
      <c r="A154" s="58">
        <v>1</v>
      </c>
      <c r="B154" s="59" t="s">
        <v>198</v>
      </c>
      <c r="C154" s="41"/>
      <c r="D154" s="41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s="14" customFormat="1" ht="32.25" customHeight="1">
      <c r="A155" s="58"/>
      <c r="B155" s="67" t="s">
        <v>195</v>
      </c>
      <c r="C155" s="38" t="s">
        <v>220</v>
      </c>
      <c r="D155" s="72" t="s">
        <v>211</v>
      </c>
      <c r="E155" s="105"/>
      <c r="F155" s="105">
        <v>123281</v>
      </c>
      <c r="G155" s="105">
        <f>E155+F155</f>
        <v>123281</v>
      </c>
      <c r="H155" s="105"/>
      <c r="I155" s="105">
        <v>123281</v>
      </c>
      <c r="J155" s="105">
        <f>H155+I155</f>
        <v>123281</v>
      </c>
      <c r="K155" s="105">
        <f aca="true" t="shared" si="13" ref="K155:L157">H155-E155</f>
        <v>0</v>
      </c>
      <c r="L155" s="105">
        <f t="shared" si="13"/>
        <v>0</v>
      </c>
      <c r="M155" s="106">
        <f>K155+L155</f>
        <v>0</v>
      </c>
    </row>
    <row r="156" spans="1:13" s="14" customFormat="1" ht="36" customHeight="1">
      <c r="A156" s="58"/>
      <c r="B156" s="67" t="s">
        <v>77</v>
      </c>
      <c r="C156" s="38" t="s">
        <v>220</v>
      </c>
      <c r="D156" s="72" t="s">
        <v>211</v>
      </c>
      <c r="E156" s="105"/>
      <c r="F156" s="105">
        <v>80000</v>
      </c>
      <c r="G156" s="105">
        <f>E156+F156</f>
        <v>80000</v>
      </c>
      <c r="H156" s="105"/>
      <c r="I156" s="105">
        <v>80000</v>
      </c>
      <c r="J156" s="105">
        <f>H156+I156</f>
        <v>80000</v>
      </c>
      <c r="K156" s="105">
        <f t="shared" si="13"/>
        <v>0</v>
      </c>
      <c r="L156" s="105">
        <f t="shared" si="13"/>
        <v>0</v>
      </c>
      <c r="M156" s="106">
        <f>K156+L156</f>
        <v>0</v>
      </c>
    </row>
    <row r="157" spans="1:13" s="14" customFormat="1" ht="35.25" customHeight="1">
      <c r="A157" s="58"/>
      <c r="B157" s="67" t="s">
        <v>78</v>
      </c>
      <c r="C157" s="38" t="s">
        <v>220</v>
      </c>
      <c r="D157" s="72" t="s">
        <v>211</v>
      </c>
      <c r="E157" s="105"/>
      <c r="F157" s="105">
        <v>43281</v>
      </c>
      <c r="G157" s="105">
        <f>E157+F157</f>
        <v>43281</v>
      </c>
      <c r="H157" s="105"/>
      <c r="I157" s="105">
        <v>43281</v>
      </c>
      <c r="J157" s="105">
        <f>H157+I157</f>
        <v>43281</v>
      </c>
      <c r="K157" s="105">
        <f t="shared" si="13"/>
        <v>0</v>
      </c>
      <c r="L157" s="105">
        <f t="shared" si="13"/>
        <v>0</v>
      </c>
      <c r="M157" s="105">
        <f>J157-G157</f>
        <v>0</v>
      </c>
    </row>
    <row r="158" spans="1:13" s="14" customFormat="1" ht="15">
      <c r="A158" s="58">
        <v>2</v>
      </c>
      <c r="B158" s="59" t="s">
        <v>199</v>
      </c>
      <c r="C158" s="38"/>
      <c r="D158" s="41"/>
      <c r="E158" s="38"/>
      <c r="F158" s="38"/>
      <c r="G158" s="58"/>
      <c r="H158" s="38"/>
      <c r="I158" s="38"/>
      <c r="J158" s="58"/>
      <c r="K158" s="38"/>
      <c r="L158" s="105"/>
      <c r="M158" s="58"/>
    </row>
    <row r="159" spans="1:13" s="14" customFormat="1" ht="30">
      <c r="A159" s="58"/>
      <c r="B159" s="60" t="s">
        <v>432</v>
      </c>
      <c r="C159" s="38" t="s">
        <v>135</v>
      </c>
      <c r="D159" s="54" t="s">
        <v>208</v>
      </c>
      <c r="E159" s="105"/>
      <c r="F159" s="105">
        <v>12</v>
      </c>
      <c r="G159" s="105">
        <f>E159+F159</f>
        <v>12</v>
      </c>
      <c r="H159" s="105"/>
      <c r="I159" s="105">
        <v>12</v>
      </c>
      <c r="J159" s="105">
        <f>H159+I159</f>
        <v>12</v>
      </c>
      <c r="K159" s="105">
        <f>H159-E159</f>
        <v>0</v>
      </c>
      <c r="L159" s="105">
        <f>I159-F159</f>
        <v>0</v>
      </c>
      <c r="M159" s="105">
        <f>J159-G159</f>
        <v>0</v>
      </c>
    </row>
    <row r="160" spans="1:13" s="14" customFormat="1" ht="15">
      <c r="A160" s="58">
        <v>3</v>
      </c>
      <c r="B160" s="59" t="s">
        <v>200</v>
      </c>
      <c r="C160" s="41"/>
      <c r="D160" s="41"/>
      <c r="E160" s="38"/>
      <c r="F160" s="38"/>
      <c r="G160" s="58"/>
      <c r="H160" s="38"/>
      <c r="I160" s="38"/>
      <c r="J160" s="58"/>
      <c r="K160" s="38"/>
      <c r="L160" s="38"/>
      <c r="M160" s="58"/>
    </row>
    <row r="161" spans="1:13" s="14" customFormat="1" ht="30">
      <c r="A161" s="58"/>
      <c r="B161" s="60" t="s">
        <v>433</v>
      </c>
      <c r="C161" s="38" t="s">
        <v>220</v>
      </c>
      <c r="D161" s="54" t="s">
        <v>208</v>
      </c>
      <c r="E161" s="105"/>
      <c r="F161" s="105">
        <v>10273</v>
      </c>
      <c r="G161" s="105">
        <f>E161+F161</f>
        <v>10273</v>
      </c>
      <c r="H161" s="105"/>
      <c r="I161" s="105">
        <v>10273</v>
      </c>
      <c r="J161" s="105">
        <f>H161+I161</f>
        <v>10273</v>
      </c>
      <c r="K161" s="105">
        <f>H161-E161</f>
        <v>0</v>
      </c>
      <c r="L161" s="105">
        <f>I161-F161</f>
        <v>0</v>
      </c>
      <c r="M161" s="105">
        <f>J161-G161</f>
        <v>0</v>
      </c>
    </row>
    <row r="162" spans="1:13" s="14" customFormat="1" ht="15">
      <c r="A162" s="58">
        <v>4</v>
      </c>
      <c r="B162" s="59" t="s">
        <v>205</v>
      </c>
      <c r="C162" s="41"/>
      <c r="D162" s="41"/>
      <c r="E162" s="38"/>
      <c r="F162" s="38"/>
      <c r="G162" s="58"/>
      <c r="H162" s="38"/>
      <c r="I162" s="38"/>
      <c r="J162" s="58"/>
      <c r="K162" s="38"/>
      <c r="L162" s="38"/>
      <c r="M162" s="58"/>
    </row>
    <row r="163" spans="1:13" s="14" customFormat="1" ht="46.5" customHeight="1">
      <c r="A163" s="41"/>
      <c r="B163" s="69" t="s">
        <v>434</v>
      </c>
      <c r="C163" s="38" t="s">
        <v>141</v>
      </c>
      <c r="D163" s="54" t="s">
        <v>208</v>
      </c>
      <c r="E163" s="107"/>
      <c r="F163" s="109">
        <v>28480</v>
      </c>
      <c r="G163" s="108">
        <f>E163+F163</f>
        <v>28480</v>
      </c>
      <c r="H163" s="108"/>
      <c r="I163" s="108">
        <v>28480</v>
      </c>
      <c r="J163" s="108">
        <f>H163+I163</f>
        <v>28480</v>
      </c>
      <c r="K163" s="108">
        <f>H163-E163</f>
        <v>0</v>
      </c>
      <c r="L163" s="108">
        <f>I163-F163</f>
        <v>0</v>
      </c>
      <c r="M163" s="108">
        <f>J163-G163</f>
        <v>0</v>
      </c>
    </row>
    <row r="164" spans="1:13" ht="24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9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2" s="36" customFormat="1" ht="24" customHeight="1">
      <c r="A166" s="20" t="s">
        <v>418</v>
      </c>
      <c r="B166" s="20"/>
      <c r="C166" s="20"/>
      <c r="F166" s="20"/>
      <c r="G166" s="37"/>
      <c r="H166" s="37"/>
      <c r="K166" s="132" t="s">
        <v>419</v>
      </c>
      <c r="L166" s="132"/>
    </row>
    <row r="167" spans="1:12" ht="14.25" customHeight="1">
      <c r="A167" s="8"/>
      <c r="B167" s="5"/>
      <c r="G167" s="134" t="s">
        <v>109</v>
      </c>
      <c r="H167" s="134"/>
      <c r="I167" s="17"/>
      <c r="K167" s="133" t="s">
        <v>110</v>
      </c>
      <c r="L167" s="133"/>
    </row>
  </sheetData>
  <sheetProtection/>
  <mergeCells count="21">
    <mergeCell ref="D16:D17"/>
    <mergeCell ref="A10:M10"/>
    <mergeCell ref="K166:L166"/>
    <mergeCell ref="G167:H167"/>
    <mergeCell ref="K167:L167"/>
    <mergeCell ref="A11:M11"/>
    <mergeCell ref="C13:M13"/>
    <mergeCell ref="C14:M14"/>
    <mergeCell ref="A16:A17"/>
    <mergeCell ref="B16:B17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A9:M9"/>
  </mergeCells>
  <printOptions/>
  <pageMargins left="0.3937007874015748" right="0.3937007874015748" top="0.7874015748031497" bottom="0.3937007874015748" header="0.5118110236220472" footer="0.5118110236220472"/>
  <pageSetup fitToHeight="18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D22" sqref="D22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8.75" customHeight="1">
      <c r="A7" s="148" t="s">
        <v>126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21" customHeight="1">
      <c r="A8" s="148" t="s">
        <v>127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9.5" customHeight="1">
      <c r="A9" s="152" t="s">
        <v>190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8.75" customHeight="1">
      <c r="A10" s="153" t="s">
        <v>102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8" customHeight="1">
      <c r="A11" s="154" t="s">
        <v>422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32" customFormat="1" ht="54.75" customHeight="1">
      <c r="B13" s="33" t="s">
        <v>27</v>
      </c>
      <c r="C13" s="157" t="s">
        <v>57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1:13" s="31" customFormat="1" ht="32.25" customHeight="1">
      <c r="A14" s="30"/>
      <c r="B14" s="29" t="s">
        <v>154</v>
      </c>
      <c r="C14" s="156" t="s">
        <v>155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27" customFormat="1" ht="31.5" customHeight="1">
      <c r="A16" s="145" t="s">
        <v>128</v>
      </c>
      <c r="B16" s="145" t="s">
        <v>129</v>
      </c>
      <c r="C16" s="145" t="s">
        <v>193</v>
      </c>
      <c r="D16" s="145" t="s">
        <v>130</v>
      </c>
      <c r="E16" s="149" t="s">
        <v>131</v>
      </c>
      <c r="F16" s="150"/>
      <c r="G16" s="151"/>
      <c r="H16" s="149" t="s">
        <v>132</v>
      </c>
      <c r="I16" s="150"/>
      <c r="J16" s="151"/>
      <c r="K16" s="149" t="s">
        <v>133</v>
      </c>
      <c r="L16" s="150"/>
      <c r="M16" s="151"/>
    </row>
    <row r="17" spans="1:13" s="27" customFormat="1" ht="33" customHeight="1">
      <c r="A17" s="146"/>
      <c r="B17" s="146"/>
      <c r="C17" s="146"/>
      <c r="D17" s="146"/>
      <c r="E17" s="34" t="s">
        <v>108</v>
      </c>
      <c r="F17" s="34" t="s">
        <v>113</v>
      </c>
      <c r="G17" s="34" t="s">
        <v>134</v>
      </c>
      <c r="H17" s="34" t="s">
        <v>108</v>
      </c>
      <c r="I17" s="34" t="s">
        <v>113</v>
      </c>
      <c r="J17" s="34" t="s">
        <v>134</v>
      </c>
      <c r="K17" s="34" t="s">
        <v>108</v>
      </c>
      <c r="L17" s="34" t="s">
        <v>113</v>
      </c>
      <c r="M17" s="34" t="s">
        <v>134</v>
      </c>
    </row>
    <row r="18" spans="1:13" s="27" customFormat="1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</row>
    <row r="19" spans="1:13" s="27" customFormat="1" ht="45.75" customHeight="1">
      <c r="A19" s="34"/>
      <c r="B19" s="64" t="s">
        <v>58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4" customFormat="1" ht="16.5" customHeight="1">
      <c r="A20" s="58">
        <v>1</v>
      </c>
      <c r="B20" s="59" t="s">
        <v>198</v>
      </c>
      <c r="C20" s="41"/>
      <c r="D20" s="41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4" customFormat="1" ht="30">
      <c r="A21" s="58"/>
      <c r="B21" s="60" t="s">
        <v>348</v>
      </c>
      <c r="C21" s="38" t="s">
        <v>220</v>
      </c>
      <c r="D21" s="54" t="s">
        <v>211</v>
      </c>
      <c r="E21" s="61">
        <v>90287</v>
      </c>
      <c r="F21" s="61">
        <v>0</v>
      </c>
      <c r="G21" s="61">
        <f>E21+F21</f>
        <v>90287</v>
      </c>
      <c r="H21" s="61">
        <v>90287</v>
      </c>
      <c r="I21" s="61">
        <v>0</v>
      </c>
      <c r="J21" s="61">
        <f>H21+I21</f>
        <v>90287</v>
      </c>
      <c r="K21" s="61">
        <f>H21-E21</f>
        <v>0</v>
      </c>
      <c r="L21" s="61">
        <v>0</v>
      </c>
      <c r="M21" s="61">
        <f>K21+L21</f>
        <v>0</v>
      </c>
    </row>
    <row r="22" spans="1:13" s="14" customFormat="1" ht="60">
      <c r="A22" s="58"/>
      <c r="B22" s="81" t="s">
        <v>59</v>
      </c>
      <c r="C22" s="38" t="s">
        <v>220</v>
      </c>
      <c r="D22" s="54" t="s">
        <v>211</v>
      </c>
      <c r="E22" s="61">
        <v>90287</v>
      </c>
      <c r="F22" s="61">
        <v>0</v>
      </c>
      <c r="G22" s="61">
        <f>E22+F22</f>
        <v>90287</v>
      </c>
      <c r="H22" s="61">
        <v>90287</v>
      </c>
      <c r="I22" s="61">
        <v>0</v>
      </c>
      <c r="J22" s="61">
        <f>H22+I22</f>
        <v>90287</v>
      </c>
      <c r="K22" s="61">
        <f>H22-E22</f>
        <v>0</v>
      </c>
      <c r="L22" s="61">
        <v>0</v>
      </c>
      <c r="M22" s="61">
        <f>K22+L22</f>
        <v>0</v>
      </c>
    </row>
    <row r="23" spans="1:13" s="14" customFormat="1" ht="15.75" customHeight="1">
      <c r="A23" s="58">
        <v>2</v>
      </c>
      <c r="B23" s="59" t="s">
        <v>199</v>
      </c>
      <c r="C23" s="38"/>
      <c r="D23" s="41"/>
      <c r="E23" s="38"/>
      <c r="F23" s="38"/>
      <c r="G23" s="58"/>
      <c r="H23" s="38"/>
      <c r="I23" s="38"/>
      <c r="J23" s="58"/>
      <c r="K23" s="38"/>
      <c r="L23" s="38"/>
      <c r="M23" s="58"/>
    </row>
    <row r="24" spans="1:13" s="14" customFormat="1" ht="60.75" customHeight="1">
      <c r="A24" s="58"/>
      <c r="B24" s="60" t="s">
        <v>60</v>
      </c>
      <c r="C24" s="38" t="s">
        <v>135</v>
      </c>
      <c r="D24" s="54" t="s">
        <v>61</v>
      </c>
      <c r="E24" s="61">
        <v>5</v>
      </c>
      <c r="F24" s="61">
        <v>0</v>
      </c>
      <c r="G24" s="61">
        <f>E24+F24</f>
        <v>5</v>
      </c>
      <c r="H24" s="61">
        <v>5</v>
      </c>
      <c r="I24" s="61">
        <v>0</v>
      </c>
      <c r="J24" s="61">
        <f>H24+I24</f>
        <v>5</v>
      </c>
      <c r="K24" s="61">
        <f>H24-E24</f>
        <v>0</v>
      </c>
      <c r="L24" s="61">
        <v>0</v>
      </c>
      <c r="M24" s="61">
        <f>K24+L24</f>
        <v>0</v>
      </c>
    </row>
    <row r="25" spans="1:13" s="14" customFormat="1" ht="15" customHeight="1">
      <c r="A25" s="58">
        <v>3</v>
      </c>
      <c r="B25" s="59" t="s">
        <v>200</v>
      </c>
      <c r="C25" s="41"/>
      <c r="D25" s="41"/>
      <c r="E25" s="38"/>
      <c r="F25" s="38"/>
      <c r="G25" s="58"/>
      <c r="H25" s="38"/>
      <c r="I25" s="38"/>
      <c r="J25" s="58"/>
      <c r="K25" s="38"/>
      <c r="L25" s="38"/>
      <c r="M25" s="58"/>
    </row>
    <row r="26" spans="1:13" s="14" customFormat="1" ht="31.5" customHeight="1">
      <c r="A26" s="58"/>
      <c r="B26" s="60" t="s">
        <v>62</v>
      </c>
      <c r="C26" s="38" t="s">
        <v>220</v>
      </c>
      <c r="D26" s="54" t="s">
        <v>208</v>
      </c>
      <c r="E26" s="61">
        <v>18057</v>
      </c>
      <c r="F26" s="61">
        <v>0</v>
      </c>
      <c r="G26" s="61">
        <f>E26+F26</f>
        <v>18057</v>
      </c>
      <c r="H26" s="61">
        <v>18057</v>
      </c>
      <c r="I26" s="61">
        <v>0</v>
      </c>
      <c r="J26" s="61">
        <f>H26+I26</f>
        <v>18057</v>
      </c>
      <c r="K26" s="61">
        <f>H26-E26</f>
        <v>0</v>
      </c>
      <c r="L26" s="61">
        <v>0</v>
      </c>
      <c r="M26" s="61">
        <f>K26+L26</f>
        <v>0</v>
      </c>
    </row>
    <row r="27" spans="1:13" s="14" customFormat="1" ht="14.25" customHeight="1">
      <c r="A27" s="58">
        <v>4</v>
      </c>
      <c r="B27" s="59" t="s">
        <v>205</v>
      </c>
      <c r="C27" s="41"/>
      <c r="D27" s="41"/>
      <c r="E27" s="38"/>
      <c r="F27" s="38"/>
      <c r="G27" s="58"/>
      <c r="H27" s="38"/>
      <c r="I27" s="38"/>
      <c r="J27" s="58"/>
      <c r="K27" s="38"/>
      <c r="L27" s="38"/>
      <c r="M27" s="58"/>
    </row>
    <row r="28" spans="1:13" s="14" customFormat="1" ht="60.75" customHeight="1">
      <c r="A28" s="41"/>
      <c r="B28" s="62" t="s">
        <v>63</v>
      </c>
      <c r="C28" s="38" t="s">
        <v>141</v>
      </c>
      <c r="D28" s="54" t="s">
        <v>208</v>
      </c>
      <c r="E28" s="63">
        <v>3</v>
      </c>
      <c r="F28" s="61">
        <v>0</v>
      </c>
      <c r="G28" s="61">
        <f>E28+F28</f>
        <v>3</v>
      </c>
      <c r="H28" s="61">
        <v>3</v>
      </c>
      <c r="I28" s="61">
        <v>0</v>
      </c>
      <c r="J28" s="61">
        <f>H28+I28</f>
        <v>3</v>
      </c>
      <c r="K28" s="61">
        <f>H28-E28</f>
        <v>0</v>
      </c>
      <c r="L28" s="61">
        <v>0</v>
      </c>
      <c r="M28" s="61">
        <f>K28+L28</f>
        <v>0</v>
      </c>
    </row>
    <row r="29" spans="1:13" ht="23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2" s="36" customFormat="1" ht="24" customHeight="1">
      <c r="A30" s="20" t="s">
        <v>418</v>
      </c>
      <c r="B30" s="20"/>
      <c r="C30" s="20"/>
      <c r="F30" s="20"/>
      <c r="G30" s="37"/>
      <c r="H30" s="37"/>
      <c r="K30" s="132" t="s">
        <v>419</v>
      </c>
      <c r="L30" s="132"/>
    </row>
    <row r="31" spans="1:12" ht="14.25" customHeight="1">
      <c r="A31" s="8"/>
      <c r="B31" s="5"/>
      <c r="G31" s="134" t="s">
        <v>109</v>
      </c>
      <c r="H31" s="134"/>
      <c r="I31" s="17"/>
      <c r="K31" s="133" t="s">
        <v>110</v>
      </c>
      <c r="L31" s="133"/>
    </row>
  </sheetData>
  <sheetProtection/>
  <mergeCells count="21">
    <mergeCell ref="A9:M9"/>
    <mergeCell ref="C16:C17"/>
    <mergeCell ref="J1:M1"/>
    <mergeCell ref="J2:M2"/>
    <mergeCell ref="J3:M3"/>
    <mergeCell ref="A6:M6"/>
    <mergeCell ref="E16:G16"/>
    <mergeCell ref="H16:J16"/>
    <mergeCell ref="K16:M16"/>
    <mergeCell ref="A7:M7"/>
    <mergeCell ref="A8:M8"/>
    <mergeCell ref="D16:D17"/>
    <mergeCell ref="A10:M10"/>
    <mergeCell ref="K30:L30"/>
    <mergeCell ref="G31:H31"/>
    <mergeCell ref="K31:L31"/>
    <mergeCell ref="A11:M11"/>
    <mergeCell ref="C13:M13"/>
    <mergeCell ref="C14:M14"/>
    <mergeCell ref="A16:A17"/>
    <mergeCell ref="B16:B17"/>
  </mergeCells>
  <printOptions/>
  <pageMargins left="0.3937007874015748" right="0.3937007874015748" top="0.7874015748031497" bottom="0.3937007874015748" header="0.5118110236220472" footer="0.5118110236220472"/>
  <pageSetup fitToHeight="27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0">
      <selection activeCell="K24" sqref="K24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75390625" style="0" customWidth="1"/>
    <col min="4" max="4" width="14.125" style="0" customWidth="1"/>
    <col min="5" max="5" width="10.75390625" style="0" customWidth="1"/>
    <col min="6" max="6" width="12.625" style="0" customWidth="1"/>
    <col min="7" max="7" width="10.625" style="0" customWidth="1"/>
    <col min="8" max="8" width="9.875" style="0" customWidth="1"/>
    <col min="9" max="9" width="13.125" style="0" customWidth="1"/>
    <col min="10" max="10" width="9.75390625" style="0" customWidth="1"/>
    <col min="11" max="11" width="11.125" style="0" customWidth="1"/>
    <col min="12" max="12" width="13.00390625" style="0" customWidth="1"/>
    <col min="13" max="13" width="9.625" style="0" customWidth="1"/>
  </cols>
  <sheetData>
    <row r="1" spans="1:13" s="14" customFormat="1" ht="21" customHeight="1">
      <c r="A1" s="35"/>
      <c r="B1" s="35"/>
      <c r="C1" s="35"/>
      <c r="D1" s="35"/>
      <c r="E1" s="35"/>
      <c r="F1" s="35"/>
      <c r="G1" s="35"/>
      <c r="H1" s="35"/>
      <c r="I1" s="35"/>
      <c r="J1" s="147" t="s">
        <v>122</v>
      </c>
      <c r="K1" s="147"/>
      <c r="L1" s="147"/>
      <c r="M1" s="147"/>
    </row>
    <row r="2" spans="1:13" s="14" customFormat="1" ht="18" customHeight="1">
      <c r="A2" s="35"/>
      <c r="B2" s="35"/>
      <c r="C2" s="35"/>
      <c r="D2" s="35"/>
      <c r="E2" s="35"/>
      <c r="F2" s="35"/>
      <c r="G2" s="35"/>
      <c r="H2" s="35"/>
      <c r="I2" s="35"/>
      <c r="J2" s="147" t="s">
        <v>123</v>
      </c>
      <c r="K2" s="147"/>
      <c r="L2" s="147"/>
      <c r="M2" s="147"/>
    </row>
    <row r="3" spans="1:13" s="14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147" t="s">
        <v>124</v>
      </c>
      <c r="K3" s="147"/>
      <c r="L3" s="147"/>
      <c r="M3" s="147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3"/>
      <c r="K4" s="13"/>
      <c r="L4" s="13"/>
      <c r="M4" s="13"/>
    </row>
    <row r="5" spans="1:13" ht="18.75">
      <c r="A5" s="148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 customHeight="1">
      <c r="A6" s="148" t="s">
        <v>126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21" customHeight="1">
      <c r="A7" s="148" t="s">
        <v>127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9.5" customHeight="1">
      <c r="A8" s="152" t="s">
        <v>190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2.75" customHeight="1">
      <c r="A9" s="153" t="s">
        <v>102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 customHeight="1">
      <c r="A10" s="154" t="s">
        <v>422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s="32" customFormat="1" ht="18" customHeight="1">
      <c r="B12" s="33" t="s">
        <v>328</v>
      </c>
      <c r="C12" s="155" t="s">
        <v>177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s="31" customFormat="1" ht="23.25" customHeight="1">
      <c r="A13" s="30"/>
      <c r="B13" s="29" t="s">
        <v>154</v>
      </c>
      <c r="C13" s="156" t="s">
        <v>155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27" customFormat="1" ht="31.5" customHeight="1">
      <c r="A15" s="145" t="s">
        <v>128</v>
      </c>
      <c r="B15" s="145" t="s">
        <v>129</v>
      </c>
      <c r="C15" s="145" t="s">
        <v>193</v>
      </c>
      <c r="D15" s="145" t="s">
        <v>130</v>
      </c>
      <c r="E15" s="149" t="s">
        <v>131</v>
      </c>
      <c r="F15" s="150"/>
      <c r="G15" s="151"/>
      <c r="H15" s="149" t="s">
        <v>132</v>
      </c>
      <c r="I15" s="150"/>
      <c r="J15" s="151"/>
      <c r="K15" s="149" t="s">
        <v>133</v>
      </c>
      <c r="L15" s="150"/>
      <c r="M15" s="151"/>
    </row>
    <row r="16" spans="1:13" s="27" customFormat="1" ht="33" customHeight="1">
      <c r="A16" s="146"/>
      <c r="B16" s="146"/>
      <c r="C16" s="146"/>
      <c r="D16" s="146"/>
      <c r="E16" s="34" t="s">
        <v>108</v>
      </c>
      <c r="F16" s="34" t="s">
        <v>113</v>
      </c>
      <c r="G16" s="34" t="s">
        <v>134</v>
      </c>
      <c r="H16" s="34" t="s">
        <v>108</v>
      </c>
      <c r="I16" s="34" t="s">
        <v>113</v>
      </c>
      <c r="J16" s="34" t="s">
        <v>134</v>
      </c>
      <c r="K16" s="34" t="s">
        <v>108</v>
      </c>
      <c r="L16" s="34" t="s">
        <v>113</v>
      </c>
      <c r="M16" s="34" t="s">
        <v>134</v>
      </c>
    </row>
    <row r="17" spans="1:13" s="27" customFormat="1" ht="30.75" customHeight="1">
      <c r="A17" s="34"/>
      <c r="B17" s="64" t="s">
        <v>329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s="14" customFormat="1" ht="16.5" customHeight="1">
      <c r="A18" s="58">
        <v>1</v>
      </c>
      <c r="B18" s="59" t="s">
        <v>198</v>
      </c>
      <c r="C18" s="41"/>
      <c r="D18" s="41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14" customFormat="1" ht="28.5" customHeight="1">
      <c r="A19" s="58"/>
      <c r="B19" s="60" t="s">
        <v>305</v>
      </c>
      <c r="C19" s="38" t="s">
        <v>220</v>
      </c>
      <c r="D19" s="54" t="s">
        <v>211</v>
      </c>
      <c r="E19" s="61">
        <v>91339</v>
      </c>
      <c r="F19" s="61">
        <v>0</v>
      </c>
      <c r="G19" s="61">
        <f>E19+F19</f>
        <v>91339</v>
      </c>
      <c r="H19" s="61">
        <v>87223</v>
      </c>
      <c r="I19" s="61">
        <v>0</v>
      </c>
      <c r="J19" s="61">
        <f>H19+I19</f>
        <v>87223</v>
      </c>
      <c r="K19" s="61">
        <f>H19-E19</f>
        <v>-4116</v>
      </c>
      <c r="L19" s="61">
        <v>0</v>
      </c>
      <c r="M19" s="61">
        <f>K19+L19</f>
        <v>-4116</v>
      </c>
    </row>
    <row r="20" spans="1:13" s="14" customFormat="1" ht="15.75" customHeight="1">
      <c r="A20" s="58">
        <v>2</v>
      </c>
      <c r="B20" s="59" t="s">
        <v>199</v>
      </c>
      <c r="C20" s="38"/>
      <c r="D20" s="41"/>
      <c r="E20" s="38"/>
      <c r="F20" s="38"/>
      <c r="G20" s="58"/>
      <c r="H20" s="38"/>
      <c r="I20" s="38"/>
      <c r="J20" s="58"/>
      <c r="K20" s="38"/>
      <c r="L20" s="38"/>
      <c r="M20" s="58"/>
    </row>
    <row r="21" spans="1:13" s="14" customFormat="1" ht="31.5" customHeight="1">
      <c r="A21" s="58"/>
      <c r="B21" s="60" t="s">
        <v>330</v>
      </c>
      <c r="C21" s="38" t="s">
        <v>135</v>
      </c>
      <c r="D21" s="54" t="s">
        <v>208</v>
      </c>
      <c r="E21" s="61">
        <v>38</v>
      </c>
      <c r="F21" s="61">
        <v>0</v>
      </c>
      <c r="G21" s="61">
        <f>E21+F21</f>
        <v>38</v>
      </c>
      <c r="H21" s="61">
        <v>43</v>
      </c>
      <c r="I21" s="61">
        <v>0</v>
      </c>
      <c r="J21" s="61">
        <f>H21+I21</f>
        <v>43</v>
      </c>
      <c r="K21" s="61">
        <f>H21-E21</f>
        <v>5</v>
      </c>
      <c r="L21" s="61">
        <v>0</v>
      </c>
      <c r="M21" s="61">
        <f>K21+L21</f>
        <v>5</v>
      </c>
    </row>
    <row r="22" spans="1:13" s="14" customFormat="1" ht="15" customHeight="1">
      <c r="A22" s="58">
        <v>3</v>
      </c>
      <c r="B22" s="59" t="s">
        <v>200</v>
      </c>
      <c r="C22" s="41"/>
      <c r="D22" s="41"/>
      <c r="E22" s="38"/>
      <c r="F22" s="38"/>
      <c r="G22" s="58"/>
      <c r="H22" s="38"/>
      <c r="I22" s="38"/>
      <c r="J22" s="58"/>
      <c r="K22" s="38"/>
      <c r="L22" s="38"/>
      <c r="M22" s="58"/>
    </row>
    <row r="23" spans="1:13" s="14" customFormat="1" ht="19.5" customHeight="1">
      <c r="A23" s="58"/>
      <c r="B23" s="60" t="s">
        <v>331</v>
      </c>
      <c r="C23" s="38" t="s">
        <v>220</v>
      </c>
      <c r="D23" s="54" t="s">
        <v>208</v>
      </c>
      <c r="E23" s="61">
        <v>2404</v>
      </c>
      <c r="F23" s="61">
        <v>0</v>
      </c>
      <c r="G23" s="61">
        <f>E23+F23</f>
        <v>2404</v>
      </c>
      <c r="H23" s="61">
        <v>2028</v>
      </c>
      <c r="I23" s="61">
        <v>0</v>
      </c>
      <c r="J23" s="61">
        <f>H23+I23</f>
        <v>2028</v>
      </c>
      <c r="K23" s="61">
        <f>H23-E23+1</f>
        <v>-375</v>
      </c>
      <c r="L23" s="61">
        <v>0</v>
      </c>
      <c r="M23" s="61">
        <f>K23+L23</f>
        <v>-375</v>
      </c>
    </row>
    <row r="24" spans="1:13" s="14" customFormat="1" ht="14.25" customHeight="1">
      <c r="A24" s="58">
        <v>4</v>
      </c>
      <c r="B24" s="59" t="s">
        <v>205</v>
      </c>
      <c r="C24" s="41"/>
      <c r="D24" s="41"/>
      <c r="E24" s="38"/>
      <c r="F24" s="38"/>
      <c r="G24" s="58"/>
      <c r="H24" s="38"/>
      <c r="I24" s="38"/>
      <c r="J24" s="58"/>
      <c r="K24" s="38"/>
      <c r="L24" s="38"/>
      <c r="M24" s="58"/>
    </row>
    <row r="25" spans="1:13" s="14" customFormat="1" ht="42.75" customHeight="1">
      <c r="A25" s="41"/>
      <c r="B25" s="62" t="s">
        <v>332</v>
      </c>
      <c r="C25" s="38" t="s">
        <v>141</v>
      </c>
      <c r="D25" s="54" t="s">
        <v>208</v>
      </c>
      <c r="E25" s="63">
        <v>115</v>
      </c>
      <c r="F25" s="61">
        <v>0</v>
      </c>
      <c r="G25" s="61">
        <f>E25+F25</f>
        <v>115</v>
      </c>
      <c r="H25" s="61">
        <v>101</v>
      </c>
      <c r="I25" s="61">
        <v>0</v>
      </c>
      <c r="J25" s="61">
        <f>H25+I25</f>
        <v>101</v>
      </c>
      <c r="K25" s="61">
        <f>H25-E25</f>
        <v>-14</v>
      </c>
      <c r="L25" s="61">
        <v>0</v>
      </c>
      <c r="M25" s="61">
        <f>K25+L25</f>
        <v>-14</v>
      </c>
    </row>
    <row r="26" spans="1:13" ht="24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s="36" customFormat="1" ht="24" customHeight="1">
      <c r="A27" s="20" t="s">
        <v>418</v>
      </c>
      <c r="B27" s="20"/>
      <c r="C27" s="20"/>
      <c r="F27" s="20"/>
      <c r="G27" s="37"/>
      <c r="H27" s="37"/>
      <c r="K27" s="132" t="s">
        <v>419</v>
      </c>
      <c r="L27" s="132"/>
    </row>
    <row r="28" spans="1:12" ht="14.25" customHeight="1">
      <c r="A28" s="8"/>
      <c r="B28" s="5"/>
      <c r="G28" s="134" t="s">
        <v>109</v>
      </c>
      <c r="H28" s="134"/>
      <c r="I28" s="17"/>
      <c r="K28" s="133" t="s">
        <v>110</v>
      </c>
      <c r="L28" s="133"/>
    </row>
  </sheetData>
  <sheetProtection/>
  <mergeCells count="21">
    <mergeCell ref="A8:M8"/>
    <mergeCell ref="C15:C16"/>
    <mergeCell ref="J1:M1"/>
    <mergeCell ref="J2:M2"/>
    <mergeCell ref="J3:M3"/>
    <mergeCell ref="A5:M5"/>
    <mergeCell ref="E15:G15"/>
    <mergeCell ref="H15:J15"/>
    <mergeCell ref="K15:M15"/>
    <mergeCell ref="A6:M6"/>
    <mergeCell ref="A7:M7"/>
    <mergeCell ref="D15:D16"/>
    <mergeCell ref="A9:M9"/>
    <mergeCell ref="K27:L27"/>
    <mergeCell ref="G28:H28"/>
    <mergeCell ref="K28:L28"/>
    <mergeCell ref="A10:M10"/>
    <mergeCell ref="C12:M12"/>
    <mergeCell ref="C13:M13"/>
    <mergeCell ref="A15:A16"/>
    <mergeCell ref="B15:B16"/>
  </mergeCells>
  <printOptions/>
  <pageMargins left="0.3937007874015748" right="0.3937007874015748" top="0.7874015748031497" bottom="0.3937007874015748" header="0.5118110236220472" footer="0.5118110236220472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Пользователь Windows</cp:lastModifiedBy>
  <cp:lastPrinted>2020-03-11T12:59:05Z</cp:lastPrinted>
  <dcterms:created xsi:type="dcterms:W3CDTF">2015-02-17T05:51:40Z</dcterms:created>
  <dcterms:modified xsi:type="dcterms:W3CDTF">2020-03-11T13:26:16Z</dcterms:modified>
  <cp:category/>
  <cp:version/>
  <cp:contentType/>
  <cp:contentStatus/>
</cp:coreProperties>
</file>