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0" yWindow="855" windowWidth="12000" windowHeight="6480"/>
  </bookViews>
  <sheets>
    <sheet name="фінплан" sheetId="2" r:id="rId1"/>
  </sheets>
  <definedNames>
    <definedName name="_xlnm.Print_Area" localSheetId="0">фінплан!$A$1:$F$73</definedName>
  </definedNames>
  <calcPr calcId="145621"/>
</workbook>
</file>

<file path=xl/calcChain.xml><?xml version="1.0" encoding="utf-8"?>
<calcChain xmlns="http://schemas.openxmlformats.org/spreadsheetml/2006/main">
  <c r="C62" i="2" l="1"/>
  <c r="C43" i="2" l="1"/>
  <c r="C42" i="2"/>
  <c r="C41" i="2"/>
  <c r="C40" i="2"/>
  <c r="C39" i="2"/>
  <c r="C38" i="2"/>
  <c r="C34" i="2"/>
  <c r="C33" i="2"/>
  <c r="D63" i="2"/>
  <c r="D59" i="2"/>
  <c r="F43" i="2" l="1"/>
  <c r="C64" i="2"/>
  <c r="F64" i="2" s="1"/>
  <c r="D44" i="2"/>
  <c r="C35" i="2"/>
  <c r="C37" i="2" s="1"/>
  <c r="D32" i="2"/>
  <c r="D30" i="2" s="1"/>
  <c r="F34" i="2"/>
  <c r="D35" i="2"/>
  <c r="F63" i="2"/>
  <c r="F62" i="2"/>
  <c r="F61" i="2"/>
  <c r="F42" i="2"/>
  <c r="F41" i="2"/>
  <c r="F40" i="2"/>
  <c r="F39" i="2"/>
  <c r="F38" i="2"/>
  <c r="F33" i="2"/>
  <c r="E63" i="2"/>
  <c r="E62" i="2"/>
  <c r="E61" i="2"/>
  <c r="E42" i="2"/>
  <c r="E41" i="2"/>
  <c r="E40" i="2"/>
  <c r="E39" i="2"/>
  <c r="E38" i="2"/>
  <c r="E33" i="2"/>
  <c r="F35" i="2" l="1"/>
  <c r="E34" i="2"/>
  <c r="E43" i="2"/>
  <c r="C32" i="2"/>
  <c r="C30" i="2" s="1"/>
  <c r="F37" i="2"/>
  <c r="C44" i="2"/>
  <c r="E64" i="2"/>
  <c r="E37" i="2"/>
  <c r="D31" i="2"/>
  <c r="E35" i="2"/>
  <c r="F44" i="2" l="1"/>
  <c r="D46" i="2"/>
  <c r="F32" i="2"/>
  <c r="C31" i="2"/>
  <c r="F30" i="2"/>
  <c r="E30" i="2"/>
  <c r="E32" i="2"/>
  <c r="E44" i="2"/>
  <c r="C60" i="2" l="1"/>
  <c r="E60" i="2" s="1"/>
  <c r="F31" i="2"/>
  <c r="F60" i="2"/>
  <c r="E31" i="2"/>
  <c r="D47" i="2"/>
  <c r="E46" i="2"/>
  <c r="C59" i="2" l="1"/>
  <c r="D48" i="2"/>
  <c r="E47" i="2"/>
  <c r="E59" i="2" l="1"/>
  <c r="F59" i="2"/>
  <c r="D57" i="2"/>
  <c r="E57" i="2" s="1"/>
  <c r="E48" i="2"/>
</calcChain>
</file>

<file path=xl/sharedStrings.xml><?xml version="1.0" encoding="utf-8"?>
<sst xmlns="http://schemas.openxmlformats.org/spreadsheetml/2006/main" count="111" uniqueCount="104">
  <si>
    <t>Фінансовий результат від операційної діяльності</t>
  </si>
  <si>
    <t>010</t>
  </si>
  <si>
    <t>022</t>
  </si>
  <si>
    <t>024</t>
  </si>
  <si>
    <t>027</t>
  </si>
  <si>
    <t>028</t>
  </si>
  <si>
    <t>001</t>
  </si>
  <si>
    <t>002</t>
  </si>
  <si>
    <t xml:space="preserve">Код рядка </t>
  </si>
  <si>
    <t>012</t>
  </si>
  <si>
    <t>013</t>
  </si>
  <si>
    <t>014</t>
  </si>
  <si>
    <t>015</t>
  </si>
  <si>
    <t>016</t>
  </si>
  <si>
    <t>Усього доходів</t>
  </si>
  <si>
    <t>Дохід (виручка) від реалізації продукції (товарів, робіт, послуг)</t>
  </si>
  <si>
    <t>006</t>
  </si>
  <si>
    <t>007</t>
  </si>
  <si>
    <t>017</t>
  </si>
  <si>
    <t>019</t>
  </si>
  <si>
    <t>Доходи</t>
  </si>
  <si>
    <t>Витрати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</si>
  <si>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</si>
  <si>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</si>
  <si>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</si>
  <si>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</si>
  <si>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</si>
  <si>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ІІІ. Обов’язкові платежі підприємства до бюджету та державних цільових фондів</t>
  </si>
  <si>
    <t>ПДВ, що підлягає сплаті до бюджету за підсумками звітного періоду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</si>
  <si>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</si>
  <si>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</si>
  <si>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</si>
  <si>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</si>
  <si>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014/1</t>
  </si>
  <si>
    <t xml:space="preserve">План </t>
  </si>
  <si>
    <t>Факт</t>
  </si>
  <si>
    <t>Залишок нерозподіленого прибутку (непокритого збитку) на кінець звітного періоду</t>
  </si>
  <si>
    <t>Відхилення                   (+,-)</t>
  </si>
  <si>
    <t>Відхилення           (+,-)</t>
  </si>
  <si>
    <t>027/2</t>
  </si>
  <si>
    <t>037</t>
  </si>
  <si>
    <t>039</t>
  </si>
  <si>
    <t>039/1</t>
  </si>
  <si>
    <t>до Порядку складання, затвердження та контролю виконання</t>
  </si>
  <si>
    <t>Податок на додану вартість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</si>
  <si>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</si>
  <si>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</si>
  <si>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</si>
  <si>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</si>
  <si>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</si>
  <si>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</si>
  <si>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</si>
  <si>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</si>
  <si>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</si>
  <si>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</si>
  <si>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</si>
  <si>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</si>
  <si>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</si>
  <si>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</si>
  <si>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</si>
  <si>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</si>
  <si>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</si>
  <si>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</si>
  <si>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</si>
  <si>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Одиниця виміру: тис. гривень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</si>
  <si>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</si>
  <si>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</si>
  <si>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</si>
  <si>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>Основні фінансові показники підприємства</t>
  </si>
  <si>
    <t>І. Формування прибутку підприємства</t>
  </si>
  <si>
    <t>040</t>
  </si>
  <si>
    <t>040/1</t>
  </si>
  <si>
    <t>Коди</t>
  </si>
  <si>
    <t>Показники</t>
  </si>
  <si>
    <t>Адміністративні витрати, усього, у тому числі:</t>
  </si>
  <si>
    <t>Фінансові результати діяльності</t>
  </si>
  <si>
    <t>037/3</t>
  </si>
  <si>
    <t>Усього витрати</t>
  </si>
  <si>
    <t>Внески до державних цільових фондів, у тому числі:</t>
  </si>
  <si>
    <t xml:space="preserve">Відрахування частини чистого прибутку до державного бюджету:  </t>
  </si>
  <si>
    <t>_________________</t>
  </si>
  <si>
    <t>Виконання               (%)</t>
  </si>
  <si>
    <t>Виконання                (%)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</si>
  <si>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</si>
  <si>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</si>
  <si>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</si>
  <si>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t>Додаток 3</t>
  </si>
  <si>
    <t>фінансового плану суб'єкта господарювання державного сектору економіки</t>
  </si>
  <si>
    <t>квартплата безпосередньо від населення, пільги, субсидії</t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</si>
  <si>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(послуги,інвентар,матеріали)</t>
    </r>
  </si>
  <si>
    <t>комунальна</t>
  </si>
  <si>
    <r>
      <t xml:space="preserve">Інші доходи </t>
    </r>
    <r>
      <rPr>
        <i/>
        <sz val="14"/>
        <rFont val="Times New Roman"/>
        <family val="1"/>
        <charset val="204"/>
      </rPr>
      <t>(збори з орендарів)</t>
    </r>
  </si>
  <si>
    <t xml:space="preserve">Витрати на Заробітну плату </t>
  </si>
  <si>
    <t>Інші витрати (енергопостачання)</t>
  </si>
  <si>
    <t xml:space="preserve">   витрати, пов’язані з використанням службових автомобілів</t>
  </si>
  <si>
    <t xml:space="preserve">Чистий дохід (виручка) від реалізації продукції (товарів, робіт, послуг) </t>
  </si>
  <si>
    <t xml:space="preserve">Головний бухгалтер </t>
  </si>
  <si>
    <t>КП "ЛЖЕК №6"</t>
  </si>
  <si>
    <t>Начальник КП ЛЖЕК №6</t>
  </si>
  <si>
    <t>Сорокіна А.Е.</t>
  </si>
  <si>
    <t>Працюк Д.О.</t>
  </si>
  <si>
    <t>68.32</t>
  </si>
  <si>
    <t>м.Лисичанськ, м. Новодружеськ, вул Куйбишева 16</t>
  </si>
  <si>
    <t>за ________ 2 квартал  2020р._____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</si>
</sst>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topLeftCell="A49" zoomScale="80" zoomScaleNormal="80" workbookViewId="0">
      <selection activeCell="D62" sqref="D62"/>
    </sheetView>
  </sheetViews>
  <sheetFormatPr defaultRowHeight="15.75" x14ac:dyDescent="0.2"/>
  <cols>
    <col min="1" max="1" width="80" style="4" customWidth="1"/>
    <col min="2" max="2" width="12.5703125" style="1" customWidth="1"/>
    <col min="3" max="3" width="22.42578125" style="4" customWidth="1"/>
    <col min="4" max="4" width="20.7109375" style="4" customWidth="1"/>
    <col min="5" max="5" width="19.42578125" style="4" customWidth="1"/>
    <col min="6" max="6" width="17" style="4" customWidth="1"/>
    <col min="7" max="7" width="13.140625" style="4" customWidth="1"/>
    <col min="8" max="8" width="10.28515625" style="4" customWidth="1"/>
    <col min="9" max="9" width="9.5703125" style="4" customWidth="1"/>
    <col min="10" max="15" width="9.140625" style="4"/>
    <col min="16" max="16" width="8.5703125" style="4" customWidth="1"/>
    <col min="17" max="16384" width="9.140625" style="4"/>
  </cols>
  <sheetData>
    <row r="1" spans="1:6" ht="18.75" x14ac:dyDescent="0.2">
      <c r="A1" s="27"/>
      <c r="B1" s="12"/>
      <c r="C1" s="27"/>
      <c r="D1" s="85" t="s">
        <v>86</v>
      </c>
      <c r="E1" s="85"/>
      <c r="F1" s="85"/>
    </row>
    <row r="2" spans="1:6" ht="18.75" x14ac:dyDescent="0.2">
      <c r="A2" s="27"/>
      <c r="B2" s="12"/>
      <c r="C2" s="95" t="s">
        <v>43</v>
      </c>
      <c r="D2" s="95"/>
      <c r="E2" s="95"/>
      <c r="F2" s="95"/>
    </row>
    <row r="3" spans="1:6" ht="18.75" customHeight="1" x14ac:dyDescent="0.2">
      <c r="A3" s="27"/>
      <c r="B3" s="79" t="s">
        <v>87</v>
      </c>
      <c r="C3" s="79"/>
      <c r="D3" s="79"/>
      <c r="E3" s="79"/>
      <c r="F3" s="79"/>
    </row>
    <row r="4" spans="1:6" ht="12" customHeight="1" x14ac:dyDescent="0.2">
      <c r="A4" s="65"/>
      <c r="B4" s="63"/>
      <c r="C4" s="63"/>
      <c r="D4" s="63"/>
      <c r="E4" s="63"/>
      <c r="F4" s="63"/>
    </row>
    <row r="5" spans="1:6" ht="15.75" customHeight="1" x14ac:dyDescent="0.2">
      <c r="A5" s="87"/>
      <c r="B5" s="88"/>
      <c r="C5" s="88"/>
      <c r="D5" s="88"/>
      <c r="E5" s="89"/>
      <c r="F5" s="66" t="s">
        <v>72</v>
      </c>
    </row>
    <row r="6" spans="1:6" ht="16.5" customHeight="1" x14ac:dyDescent="0.2">
      <c r="A6" s="82" t="s">
        <v>45</v>
      </c>
      <c r="B6" s="83"/>
      <c r="C6" s="83"/>
      <c r="D6" s="83"/>
      <c r="E6" s="31" t="s">
        <v>46</v>
      </c>
      <c r="F6" s="30"/>
    </row>
    <row r="7" spans="1:6" ht="19.5" x14ac:dyDescent="0.2">
      <c r="A7" s="32" t="s">
        <v>47</v>
      </c>
      <c r="B7" s="90" t="s">
        <v>97</v>
      </c>
      <c r="C7" s="91"/>
      <c r="D7" s="91"/>
      <c r="E7" s="33" t="s">
        <v>48</v>
      </c>
      <c r="F7" s="30">
        <v>31261491</v>
      </c>
    </row>
    <row r="8" spans="1:6" ht="18.75" x14ac:dyDescent="0.2">
      <c r="A8" s="29" t="s">
        <v>49</v>
      </c>
      <c r="B8" s="76"/>
      <c r="C8" s="77"/>
      <c r="D8" s="77"/>
      <c r="E8" s="34" t="s">
        <v>50</v>
      </c>
      <c r="F8" s="30">
        <v>150</v>
      </c>
    </row>
    <row r="9" spans="1:6" ht="18.75" x14ac:dyDescent="0.2">
      <c r="A9" s="29" t="s">
        <v>51</v>
      </c>
      <c r="B9" s="76"/>
      <c r="C9" s="77"/>
      <c r="D9" s="77"/>
      <c r="E9" s="31" t="s">
        <v>52</v>
      </c>
      <c r="F9" s="30">
        <v>4411870400</v>
      </c>
    </row>
    <row r="10" spans="1:6" ht="19.5" x14ac:dyDescent="0.2">
      <c r="A10" s="32" t="s">
        <v>83</v>
      </c>
      <c r="B10" s="90"/>
      <c r="C10" s="91"/>
      <c r="D10" s="91"/>
      <c r="E10" s="31" t="s">
        <v>53</v>
      </c>
      <c r="F10" s="30"/>
    </row>
    <row r="11" spans="1:6" ht="18.75" x14ac:dyDescent="0.2">
      <c r="A11" s="32" t="s">
        <v>54</v>
      </c>
      <c r="B11" s="76"/>
      <c r="C11" s="77"/>
      <c r="D11" s="77"/>
      <c r="E11" s="31" t="s">
        <v>55</v>
      </c>
      <c r="F11" s="30"/>
    </row>
    <row r="12" spans="1:6" ht="18.75" x14ac:dyDescent="0.2">
      <c r="A12" s="35" t="s">
        <v>56</v>
      </c>
      <c r="B12" s="76"/>
      <c r="C12" s="77"/>
      <c r="D12" s="77"/>
      <c r="E12" s="31" t="s">
        <v>57</v>
      </c>
      <c r="F12" s="30" t="s">
        <v>101</v>
      </c>
    </row>
    <row r="13" spans="1:6" ht="18.75" x14ac:dyDescent="0.2">
      <c r="A13" s="35" t="s">
        <v>64</v>
      </c>
      <c r="B13" s="76"/>
      <c r="C13" s="77"/>
      <c r="D13" s="77"/>
      <c r="E13" s="77"/>
      <c r="F13" s="78"/>
    </row>
    <row r="14" spans="1:6" ht="18.75" x14ac:dyDescent="0.2">
      <c r="A14" s="35" t="s">
        <v>58</v>
      </c>
      <c r="B14" s="76" t="s">
        <v>90</v>
      </c>
      <c r="C14" s="77"/>
      <c r="D14" s="77"/>
      <c r="E14" s="77"/>
      <c r="F14" s="78"/>
    </row>
    <row r="15" spans="1:6" ht="18.75" x14ac:dyDescent="0.2">
      <c r="A15" s="35" t="s">
        <v>59</v>
      </c>
      <c r="B15" s="76">
        <v>67</v>
      </c>
      <c r="C15" s="77"/>
      <c r="D15" s="77"/>
      <c r="E15" s="77"/>
      <c r="F15" s="78"/>
    </row>
    <row r="16" spans="1:6" ht="18.75" x14ac:dyDescent="0.2">
      <c r="A16" s="36" t="s">
        <v>60</v>
      </c>
      <c r="B16" s="82" t="s">
        <v>102</v>
      </c>
      <c r="C16" s="83"/>
      <c r="D16" s="83"/>
      <c r="E16" s="83"/>
      <c r="F16" s="84"/>
    </row>
    <row r="17" spans="1:7" ht="14.25" customHeight="1" x14ac:dyDescent="0.2">
      <c r="A17" s="35" t="s">
        <v>61</v>
      </c>
      <c r="B17" s="82"/>
      <c r="C17" s="83"/>
      <c r="D17" s="83"/>
      <c r="E17" s="83"/>
      <c r="F17" s="84"/>
    </row>
    <row r="18" spans="1:7" ht="18.75" x14ac:dyDescent="0.2">
      <c r="A18" s="36" t="s">
        <v>62</v>
      </c>
      <c r="B18" s="82" t="s">
        <v>100</v>
      </c>
      <c r="C18" s="83"/>
      <c r="D18" s="83"/>
      <c r="E18" s="83"/>
      <c r="F18" s="84"/>
    </row>
    <row r="19" spans="1:7" ht="14.25" customHeight="1" x14ac:dyDescent="0.2">
      <c r="A19" s="33"/>
      <c r="B19" s="27"/>
      <c r="C19" s="27"/>
      <c r="D19" s="27"/>
      <c r="E19" s="27"/>
      <c r="F19" s="27"/>
    </row>
    <row r="20" spans="1:7" ht="18.75" x14ac:dyDescent="0.2">
      <c r="A20" s="86" t="s">
        <v>63</v>
      </c>
      <c r="B20" s="86"/>
      <c r="C20" s="86"/>
      <c r="D20" s="86"/>
      <c r="E20" s="86"/>
      <c r="F20" s="86"/>
      <c r="G20" s="10"/>
    </row>
    <row r="21" spans="1:7" ht="21.75" customHeight="1" x14ac:dyDescent="0.2">
      <c r="A21" s="86" t="s">
        <v>103</v>
      </c>
      <c r="B21" s="86"/>
      <c r="C21" s="86"/>
      <c r="D21" s="86"/>
      <c r="E21" s="86"/>
      <c r="F21" s="86"/>
    </row>
    <row r="22" spans="1:7" ht="15" customHeight="1" x14ac:dyDescent="0.2">
      <c r="A22" s="85" t="s">
        <v>65</v>
      </c>
      <c r="B22" s="85"/>
      <c r="C22" s="85"/>
      <c r="D22" s="85"/>
      <c r="E22" s="85"/>
      <c r="F22" s="85"/>
    </row>
    <row r="23" spans="1:7" ht="9" customHeight="1" x14ac:dyDescent="0.2">
      <c r="A23" s="12"/>
      <c r="B23" s="12"/>
      <c r="C23" s="12"/>
      <c r="D23" s="12"/>
      <c r="E23" s="12"/>
      <c r="F23" s="12"/>
    </row>
    <row r="24" spans="1:7" ht="19.5" customHeight="1" x14ac:dyDescent="0.2">
      <c r="A24" s="86" t="s">
        <v>68</v>
      </c>
      <c r="B24" s="86"/>
      <c r="C24" s="86"/>
      <c r="D24" s="86"/>
      <c r="E24" s="86"/>
      <c r="F24" s="86"/>
    </row>
    <row r="25" spans="1:7" ht="24" customHeight="1" x14ac:dyDescent="0.2">
      <c r="A25" s="94" t="s">
        <v>69</v>
      </c>
      <c r="B25" s="94"/>
      <c r="C25" s="94"/>
      <c r="D25" s="94"/>
      <c r="E25" s="94"/>
      <c r="F25" s="94"/>
    </row>
    <row r="26" spans="1:7" ht="14.25" customHeight="1" x14ac:dyDescent="0.2">
      <c r="A26" s="92" t="s">
        <v>73</v>
      </c>
      <c r="B26" s="80" t="s">
        <v>8</v>
      </c>
      <c r="C26" s="80" t="s">
        <v>34</v>
      </c>
      <c r="D26" s="80" t="s">
        <v>35</v>
      </c>
      <c r="E26" s="80" t="s">
        <v>37</v>
      </c>
      <c r="F26" s="80" t="s">
        <v>81</v>
      </c>
    </row>
    <row r="27" spans="1:7" ht="27.75" customHeight="1" x14ac:dyDescent="0.2">
      <c r="A27" s="93"/>
      <c r="B27" s="81"/>
      <c r="C27" s="81"/>
      <c r="D27" s="81"/>
      <c r="E27" s="81"/>
      <c r="F27" s="81"/>
    </row>
    <row r="28" spans="1:7" ht="21" customHeight="1" x14ac:dyDescent="0.2">
      <c r="A28" s="37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</row>
    <row r="29" spans="1:7" s="2" customFormat="1" ht="14.25" customHeight="1" x14ac:dyDescent="0.2">
      <c r="A29" s="39" t="s">
        <v>20</v>
      </c>
      <c r="B29" s="70"/>
      <c r="C29" s="71"/>
      <c r="D29" s="71"/>
      <c r="E29" s="71"/>
      <c r="F29" s="72"/>
    </row>
    <row r="30" spans="1:7" s="2" customFormat="1" ht="37.5" customHeight="1" x14ac:dyDescent="0.2">
      <c r="A30" s="40" t="s">
        <v>15</v>
      </c>
      <c r="B30" s="41" t="s">
        <v>6</v>
      </c>
      <c r="C30" s="42">
        <f>C32*1.2</f>
        <v>4278.732</v>
      </c>
      <c r="D30" s="42">
        <f>D32*1.2</f>
        <v>4176</v>
      </c>
      <c r="E30" s="28">
        <f t="shared" ref="E30:E35" si="0">D30-C30</f>
        <v>-102.73199999999997</v>
      </c>
      <c r="F30" s="67">
        <f t="shared" ref="F30:F35" si="1">D30/C30%</f>
        <v>97.599008304329416</v>
      </c>
    </row>
    <row r="31" spans="1:7" s="2" customFormat="1" ht="22.5" customHeight="1" x14ac:dyDescent="0.2">
      <c r="A31" s="43" t="s">
        <v>44</v>
      </c>
      <c r="B31" s="41" t="s">
        <v>7</v>
      </c>
      <c r="C31" s="28">
        <f>C30/6</f>
        <v>713.12199999999996</v>
      </c>
      <c r="D31" s="28">
        <f>D30/6</f>
        <v>696</v>
      </c>
      <c r="E31" s="28">
        <f t="shared" si="0"/>
        <v>-17.121999999999957</v>
      </c>
      <c r="F31" s="67">
        <f t="shared" si="1"/>
        <v>97.599008304329416</v>
      </c>
    </row>
    <row r="32" spans="1:7" s="5" customFormat="1" ht="36.75" customHeight="1" x14ac:dyDescent="0.2">
      <c r="A32" s="44" t="s">
        <v>95</v>
      </c>
      <c r="B32" s="45" t="s">
        <v>16</v>
      </c>
      <c r="C32" s="42">
        <f>C33+C34</f>
        <v>3565.61</v>
      </c>
      <c r="D32" s="42">
        <f>D33+D34</f>
        <v>3480</v>
      </c>
      <c r="E32" s="28">
        <f t="shared" si="0"/>
        <v>-85.610000000000127</v>
      </c>
      <c r="F32" s="67">
        <f t="shared" si="1"/>
        <v>97.599008304329402</v>
      </c>
    </row>
    <row r="33" spans="1:9" s="2" customFormat="1" ht="22.5" customHeight="1" x14ac:dyDescent="0.2">
      <c r="A33" s="40" t="s">
        <v>88</v>
      </c>
      <c r="B33" s="41" t="s">
        <v>17</v>
      </c>
      <c r="C33" s="28">
        <f>6973.42/12*6</f>
        <v>3486.71</v>
      </c>
      <c r="D33" s="28">
        <v>3401.1</v>
      </c>
      <c r="E33" s="28">
        <f t="shared" si="0"/>
        <v>-85.610000000000127</v>
      </c>
      <c r="F33" s="67">
        <f t="shared" si="1"/>
        <v>97.544676786999773</v>
      </c>
    </row>
    <row r="34" spans="1:9" s="2" customFormat="1" ht="22.5" customHeight="1" x14ac:dyDescent="0.2">
      <c r="A34" s="46" t="s">
        <v>91</v>
      </c>
      <c r="B34" s="41" t="s">
        <v>1</v>
      </c>
      <c r="C34" s="28">
        <f>D34</f>
        <v>78.900000000000006</v>
      </c>
      <c r="D34" s="28">
        <v>78.900000000000006</v>
      </c>
      <c r="E34" s="28">
        <f t="shared" si="0"/>
        <v>0</v>
      </c>
      <c r="F34" s="67">
        <f t="shared" si="1"/>
        <v>100</v>
      </c>
    </row>
    <row r="35" spans="1:9" s="2" customFormat="1" ht="24" customHeight="1" x14ac:dyDescent="0.2">
      <c r="A35" s="47" t="s">
        <v>14</v>
      </c>
      <c r="B35" s="45" t="s">
        <v>9</v>
      </c>
      <c r="C35" s="42">
        <f>C33</f>
        <v>3486.71</v>
      </c>
      <c r="D35" s="42">
        <f>D32</f>
        <v>3480</v>
      </c>
      <c r="E35" s="28">
        <f t="shared" si="0"/>
        <v>-6.7100000000000364</v>
      </c>
      <c r="F35" s="67">
        <f t="shared" si="1"/>
        <v>99.807554973026143</v>
      </c>
    </row>
    <row r="36" spans="1:9" s="2" customFormat="1" ht="24" customHeight="1" x14ac:dyDescent="0.2">
      <c r="A36" s="47" t="s">
        <v>21</v>
      </c>
      <c r="B36" s="41"/>
      <c r="C36" s="73"/>
      <c r="D36" s="74"/>
      <c r="E36" s="74"/>
      <c r="F36" s="75"/>
    </row>
    <row r="37" spans="1:9" s="2" customFormat="1" ht="37.5" x14ac:dyDescent="0.2">
      <c r="A37" s="46" t="s">
        <v>84</v>
      </c>
      <c r="B37" s="41" t="s">
        <v>10</v>
      </c>
      <c r="C37" s="42">
        <f>C35</f>
        <v>3486.71</v>
      </c>
      <c r="D37" s="28">
        <v>3306.9</v>
      </c>
      <c r="E37" s="28">
        <f t="shared" ref="E37:E44" si="2">D37-C37</f>
        <v>-179.80999999999995</v>
      </c>
      <c r="F37" s="67">
        <f t="shared" ref="F37:F44" si="3">D37/C37%</f>
        <v>94.842989523074763</v>
      </c>
    </row>
    <row r="38" spans="1:9" s="2" customFormat="1" ht="22.5" customHeight="1" x14ac:dyDescent="0.2">
      <c r="A38" s="46" t="s">
        <v>74</v>
      </c>
      <c r="B38" s="41" t="s">
        <v>11</v>
      </c>
      <c r="C38" s="28">
        <f>27.1*6</f>
        <v>162.60000000000002</v>
      </c>
      <c r="D38" s="28">
        <v>96.8</v>
      </c>
      <c r="E38" s="28">
        <f t="shared" si="2"/>
        <v>-65.800000000000026</v>
      </c>
      <c r="F38" s="67">
        <f t="shared" si="3"/>
        <v>59.532595325953245</v>
      </c>
    </row>
    <row r="39" spans="1:9" s="6" customFormat="1" ht="24.75" customHeight="1" x14ac:dyDescent="0.2">
      <c r="A39" s="40" t="s">
        <v>94</v>
      </c>
      <c r="B39" s="41" t="s">
        <v>33</v>
      </c>
      <c r="C39" s="28">
        <f>19.4*6</f>
        <v>116.39999999999999</v>
      </c>
      <c r="D39" s="68">
        <v>139.19999999999999</v>
      </c>
      <c r="E39" s="28">
        <f t="shared" si="2"/>
        <v>22.799999999999997</v>
      </c>
      <c r="F39" s="67">
        <f t="shared" si="3"/>
        <v>119.58762886597938</v>
      </c>
      <c r="H39" s="69"/>
      <c r="I39" s="69"/>
    </row>
    <row r="40" spans="1:9" s="2" customFormat="1" ht="24" customHeight="1" x14ac:dyDescent="0.2">
      <c r="A40" s="46" t="s">
        <v>92</v>
      </c>
      <c r="B40" s="41" t="s">
        <v>12</v>
      </c>
      <c r="C40" s="28">
        <f>1067.7*2</f>
        <v>2135.4</v>
      </c>
      <c r="D40" s="28">
        <v>2305.3000000000002</v>
      </c>
      <c r="E40" s="28">
        <f t="shared" si="2"/>
        <v>169.90000000000009</v>
      </c>
      <c r="F40" s="67">
        <f t="shared" si="3"/>
        <v>107.95635478130562</v>
      </c>
    </row>
    <row r="41" spans="1:9" s="2" customFormat="1" ht="24" customHeight="1" x14ac:dyDescent="0.2">
      <c r="A41" s="46" t="s">
        <v>89</v>
      </c>
      <c r="B41" s="41" t="s">
        <v>13</v>
      </c>
      <c r="C41" s="28">
        <f>518.6*2</f>
        <v>1037.2</v>
      </c>
      <c r="D41" s="28">
        <v>608.9</v>
      </c>
      <c r="E41" s="28">
        <f t="shared" si="2"/>
        <v>-428.30000000000007</v>
      </c>
      <c r="F41" s="67">
        <f t="shared" si="3"/>
        <v>58.706131893559579</v>
      </c>
    </row>
    <row r="42" spans="1:9" s="2" customFormat="1" ht="24" customHeight="1" x14ac:dyDescent="0.2">
      <c r="A42" s="46" t="s">
        <v>85</v>
      </c>
      <c r="B42" s="41" t="s">
        <v>18</v>
      </c>
      <c r="C42" s="28">
        <f>10.9*6</f>
        <v>65.400000000000006</v>
      </c>
      <c r="D42" s="28">
        <v>53.2</v>
      </c>
      <c r="E42" s="28">
        <f t="shared" si="2"/>
        <v>-12.200000000000003</v>
      </c>
      <c r="F42" s="67">
        <f t="shared" si="3"/>
        <v>81.345565749235476</v>
      </c>
    </row>
    <row r="43" spans="1:9" s="2" customFormat="1" ht="24" customHeight="1" x14ac:dyDescent="0.2">
      <c r="A43" s="46" t="s">
        <v>93</v>
      </c>
      <c r="B43" s="41" t="s">
        <v>19</v>
      </c>
      <c r="C43" s="28">
        <f>92.2*2</f>
        <v>184.4</v>
      </c>
      <c r="D43" s="28">
        <v>251.4</v>
      </c>
      <c r="E43" s="28">
        <f t="shared" si="2"/>
        <v>67</v>
      </c>
      <c r="F43" s="67">
        <f t="shared" si="3"/>
        <v>136.33405639913232</v>
      </c>
    </row>
    <row r="44" spans="1:9" s="2" customFormat="1" ht="24" customHeight="1" x14ac:dyDescent="0.2">
      <c r="A44" s="47" t="s">
        <v>77</v>
      </c>
      <c r="B44" s="45" t="s">
        <v>2</v>
      </c>
      <c r="C44" s="42">
        <f>C37</f>
        <v>3486.71</v>
      </c>
      <c r="D44" s="42">
        <f>D37</f>
        <v>3306.9</v>
      </c>
      <c r="E44" s="28">
        <f t="shared" si="2"/>
        <v>-179.80999999999995</v>
      </c>
      <c r="F44" s="67">
        <f t="shared" si="3"/>
        <v>94.842989523074763</v>
      </c>
    </row>
    <row r="45" spans="1:9" s="2" customFormat="1" ht="24" customHeight="1" x14ac:dyDescent="0.2">
      <c r="A45" s="47" t="s">
        <v>75</v>
      </c>
      <c r="B45" s="45"/>
      <c r="C45" s="47"/>
      <c r="D45" s="47"/>
      <c r="E45" s="47"/>
      <c r="F45" s="47"/>
    </row>
    <row r="46" spans="1:9" s="2" customFormat="1" ht="23.25" customHeight="1" x14ac:dyDescent="0.2">
      <c r="A46" s="40" t="s">
        <v>0</v>
      </c>
      <c r="B46" s="41" t="s">
        <v>3</v>
      </c>
      <c r="C46" s="48">
        <v>0</v>
      </c>
      <c r="D46" s="48">
        <f>C44-D44</f>
        <v>179.80999999999995</v>
      </c>
      <c r="E46" s="28">
        <f>D46-C46</f>
        <v>179.80999999999995</v>
      </c>
      <c r="F46" s="48">
        <v>0</v>
      </c>
    </row>
    <row r="47" spans="1:9" s="5" customFormat="1" ht="24" customHeight="1" x14ac:dyDescent="0.2">
      <c r="A47" s="44" t="s">
        <v>22</v>
      </c>
      <c r="B47" s="45" t="s">
        <v>4</v>
      </c>
      <c r="C47" s="49">
        <v>0</v>
      </c>
      <c r="D47" s="49">
        <f>D46</f>
        <v>179.80999999999995</v>
      </c>
      <c r="E47" s="28">
        <f>D47-C47</f>
        <v>179.80999999999995</v>
      </c>
      <c r="F47" s="48">
        <v>0</v>
      </c>
    </row>
    <row r="48" spans="1:9" s="6" customFormat="1" ht="23.25" customHeight="1" x14ac:dyDescent="0.2">
      <c r="A48" s="40" t="s">
        <v>23</v>
      </c>
      <c r="B48" s="41" t="s">
        <v>26</v>
      </c>
      <c r="C48" s="49"/>
      <c r="D48" s="50">
        <f>D47</f>
        <v>179.80999999999995</v>
      </c>
      <c r="E48" s="48">
        <f>D48</f>
        <v>179.80999999999995</v>
      </c>
      <c r="F48" s="48">
        <v>0</v>
      </c>
    </row>
    <row r="49" spans="1:6" s="6" customFormat="1" ht="23.25" customHeight="1" x14ac:dyDescent="0.2">
      <c r="A49" s="40" t="s">
        <v>24</v>
      </c>
      <c r="B49" s="41" t="s">
        <v>39</v>
      </c>
      <c r="C49" s="49"/>
      <c r="D49" s="50"/>
      <c r="E49" s="48">
        <v>0</v>
      </c>
      <c r="F49" s="48">
        <v>0</v>
      </c>
    </row>
    <row r="50" spans="1:6" s="6" customFormat="1" ht="18.75" x14ac:dyDescent="0.2">
      <c r="A50" s="51"/>
      <c r="B50" s="52"/>
      <c r="C50" s="53"/>
      <c r="D50" s="54"/>
      <c r="E50" s="55"/>
      <c r="F50" s="64"/>
    </row>
    <row r="51" spans="1:6" s="6" customFormat="1" ht="18.75" x14ac:dyDescent="0.2">
      <c r="A51" s="56"/>
      <c r="B51" s="56"/>
      <c r="C51" s="56"/>
      <c r="D51" s="56"/>
      <c r="E51" s="56"/>
    </row>
    <row r="52" spans="1:6" s="6" customFormat="1" ht="22.5" customHeight="1" x14ac:dyDescent="0.2">
      <c r="A52" s="99" t="s">
        <v>25</v>
      </c>
      <c r="B52" s="99"/>
      <c r="C52" s="99"/>
      <c r="D52" s="99"/>
      <c r="E52" s="99"/>
      <c r="F52" s="99"/>
    </row>
    <row r="53" spans="1:6" s="6" customFormat="1" ht="15" customHeight="1" x14ac:dyDescent="0.2">
      <c r="A53" s="92" t="s">
        <v>73</v>
      </c>
      <c r="B53" s="80" t="s">
        <v>8</v>
      </c>
      <c r="C53" s="80" t="s">
        <v>34</v>
      </c>
      <c r="D53" s="80" t="s">
        <v>35</v>
      </c>
      <c r="E53" s="80" t="s">
        <v>38</v>
      </c>
      <c r="F53" s="80" t="s">
        <v>82</v>
      </c>
    </row>
    <row r="54" spans="1:6" s="2" customFormat="1" ht="21.75" customHeight="1" x14ac:dyDescent="0.2">
      <c r="A54" s="93"/>
      <c r="B54" s="81"/>
      <c r="C54" s="81"/>
      <c r="D54" s="81"/>
      <c r="E54" s="81"/>
      <c r="F54" s="81"/>
    </row>
    <row r="55" spans="1:6" s="2" customFormat="1" ht="15.75" customHeight="1" x14ac:dyDescent="0.2">
      <c r="A55" s="37">
        <v>1</v>
      </c>
      <c r="B55" s="38">
        <v>2</v>
      </c>
      <c r="C55" s="38">
        <v>3</v>
      </c>
      <c r="D55" s="38">
        <v>4</v>
      </c>
      <c r="E55" s="38">
        <v>5</v>
      </c>
      <c r="F55" s="38">
        <v>6</v>
      </c>
    </row>
    <row r="56" spans="1:6" s="2" customFormat="1" ht="37.5" customHeight="1" x14ac:dyDescent="0.2">
      <c r="A56" s="44" t="s">
        <v>79</v>
      </c>
      <c r="B56" s="45" t="s">
        <v>5</v>
      </c>
      <c r="C56" s="49">
        <v>0</v>
      </c>
      <c r="D56" s="49">
        <v>0</v>
      </c>
      <c r="E56" s="49">
        <v>0</v>
      </c>
      <c r="F56" s="49">
        <v>0</v>
      </c>
    </row>
    <row r="57" spans="1:6" s="2" customFormat="1" ht="36" customHeight="1" x14ac:dyDescent="0.2">
      <c r="A57" s="44" t="s">
        <v>36</v>
      </c>
      <c r="B57" s="45" t="s">
        <v>30</v>
      </c>
      <c r="C57" s="49">
        <v>0</v>
      </c>
      <c r="D57" s="49">
        <f>D48</f>
        <v>179.80999999999995</v>
      </c>
      <c r="E57" s="49">
        <f>D57</f>
        <v>179.80999999999995</v>
      </c>
      <c r="F57" s="49">
        <v>0</v>
      </c>
    </row>
    <row r="58" spans="1:6" s="2" customFormat="1" ht="24.75" customHeight="1" x14ac:dyDescent="0.2">
      <c r="A58" s="96" t="s">
        <v>27</v>
      </c>
      <c r="B58" s="97"/>
      <c r="C58" s="97"/>
      <c r="D58" s="97"/>
      <c r="E58" s="97"/>
      <c r="F58" s="98"/>
    </row>
    <row r="59" spans="1:6" s="3" customFormat="1" ht="38.25" customHeight="1" x14ac:dyDescent="0.2">
      <c r="A59" s="44" t="s">
        <v>66</v>
      </c>
      <c r="B59" s="45" t="s">
        <v>40</v>
      </c>
      <c r="C59" s="49">
        <f>C60</f>
        <v>713.12199999999996</v>
      </c>
      <c r="D59" s="49">
        <f>D60</f>
        <v>182.4</v>
      </c>
      <c r="E59" s="28">
        <f t="shared" ref="E59:E64" si="4">D59-C59</f>
        <v>-530.72199999999998</v>
      </c>
      <c r="F59" s="67">
        <f t="shared" ref="F59:F64" si="5">D59/C59%</f>
        <v>25.577671141824261</v>
      </c>
    </row>
    <row r="60" spans="1:6" s="6" customFormat="1" ht="36" customHeight="1" x14ac:dyDescent="0.2">
      <c r="A60" s="46" t="s">
        <v>28</v>
      </c>
      <c r="B60" s="41" t="s">
        <v>76</v>
      </c>
      <c r="C60" s="48">
        <f>C31</f>
        <v>713.12199999999996</v>
      </c>
      <c r="D60" s="48">
        <v>182.4</v>
      </c>
      <c r="E60" s="28">
        <f t="shared" si="4"/>
        <v>-530.72199999999998</v>
      </c>
      <c r="F60" s="67">
        <f t="shared" si="5"/>
        <v>25.577671141824261</v>
      </c>
    </row>
    <row r="61" spans="1:6" s="2" customFormat="1" ht="27.75" customHeight="1" x14ac:dyDescent="0.2">
      <c r="A61" s="44" t="s">
        <v>78</v>
      </c>
      <c r="B61" s="45" t="s">
        <v>41</v>
      </c>
      <c r="C61" s="49">
        <v>412.8</v>
      </c>
      <c r="D61" s="49">
        <v>166.6</v>
      </c>
      <c r="E61" s="28">
        <f t="shared" si="4"/>
        <v>-246.20000000000002</v>
      </c>
      <c r="F61" s="67">
        <f t="shared" si="5"/>
        <v>40.358527131782942</v>
      </c>
    </row>
    <row r="62" spans="1:6" s="6" customFormat="1" ht="24" customHeight="1" x14ac:dyDescent="0.2">
      <c r="A62" s="40" t="s">
        <v>29</v>
      </c>
      <c r="B62" s="41" t="s">
        <v>42</v>
      </c>
      <c r="C62" s="48">
        <f>64.18*6</f>
        <v>385.08000000000004</v>
      </c>
      <c r="D62" s="48">
        <v>138.19999999999999</v>
      </c>
      <c r="E62" s="28">
        <f t="shared" si="4"/>
        <v>-246.88000000000005</v>
      </c>
      <c r="F62" s="67">
        <f t="shared" si="5"/>
        <v>35.88864651500986</v>
      </c>
    </row>
    <row r="63" spans="1:6" s="5" customFormat="1" ht="24" customHeight="1" x14ac:dyDescent="0.2">
      <c r="A63" s="44" t="s">
        <v>31</v>
      </c>
      <c r="B63" s="45" t="s">
        <v>70</v>
      </c>
      <c r="C63" s="49">
        <v>326.89999999999998</v>
      </c>
      <c r="D63" s="49">
        <f>D64</f>
        <v>15</v>
      </c>
      <c r="E63" s="28">
        <f t="shared" si="4"/>
        <v>-311.89999999999998</v>
      </c>
      <c r="F63" s="67">
        <f t="shared" si="5"/>
        <v>4.5885591924135829</v>
      </c>
    </row>
    <row r="64" spans="1:6" s="6" customFormat="1" ht="24" customHeight="1" x14ac:dyDescent="0.2">
      <c r="A64" s="40" t="s">
        <v>32</v>
      </c>
      <c r="B64" s="41" t="s">
        <v>71</v>
      </c>
      <c r="C64" s="48">
        <f>C63</f>
        <v>326.89999999999998</v>
      </c>
      <c r="D64" s="48">
        <v>15</v>
      </c>
      <c r="E64" s="28">
        <f t="shared" si="4"/>
        <v>-311.89999999999998</v>
      </c>
      <c r="F64" s="67">
        <f t="shared" si="5"/>
        <v>4.5885591924135829</v>
      </c>
    </row>
    <row r="65" spans="1:11" ht="16.5" customHeight="1" x14ac:dyDescent="0.2">
      <c r="A65" s="57"/>
      <c r="B65" s="52"/>
      <c r="C65" s="58"/>
      <c r="D65" s="59"/>
      <c r="E65" s="59"/>
      <c r="F65" s="59"/>
    </row>
    <row r="66" spans="1:11" ht="16.5" customHeight="1" x14ac:dyDescent="0.2">
      <c r="A66" s="57"/>
      <c r="B66" s="52"/>
      <c r="C66" s="58"/>
      <c r="D66" s="59"/>
      <c r="E66" s="59"/>
      <c r="F66" s="59"/>
    </row>
    <row r="67" spans="1:11" ht="16.5" customHeight="1" x14ac:dyDescent="0.2">
      <c r="A67" s="57"/>
      <c r="B67" s="52"/>
      <c r="C67" s="58"/>
      <c r="D67" s="59"/>
      <c r="E67" s="59"/>
      <c r="F67" s="59"/>
    </row>
    <row r="68" spans="1:11" s="8" customFormat="1" ht="18.75" x14ac:dyDescent="0.2">
      <c r="A68" s="13"/>
      <c r="B68" s="11"/>
      <c r="C68" s="14"/>
      <c r="D68" s="14"/>
      <c r="E68" s="14"/>
      <c r="F68" s="14"/>
      <c r="G68" s="14"/>
      <c r="H68" s="14"/>
      <c r="I68" s="14"/>
      <c r="J68" s="15"/>
      <c r="K68" s="16"/>
    </row>
    <row r="69" spans="1:11" s="22" customFormat="1" ht="18.75" customHeight="1" x14ac:dyDescent="0.3">
      <c r="A69" s="17" t="s">
        <v>98</v>
      </c>
      <c r="B69" s="17"/>
      <c r="C69" s="18" t="s">
        <v>80</v>
      </c>
      <c r="D69" s="18"/>
      <c r="E69" s="25" t="s">
        <v>100</v>
      </c>
      <c r="F69" s="60"/>
      <c r="H69" s="18"/>
      <c r="I69" s="19"/>
      <c r="J69" s="20"/>
      <c r="K69" s="21"/>
    </row>
    <row r="70" spans="1:11" s="8" customFormat="1" ht="18.75" x14ac:dyDescent="0.2">
      <c r="A70" s="23"/>
      <c r="B70" s="61"/>
      <c r="C70" s="24" t="s">
        <v>67</v>
      </c>
      <c r="D70" s="11"/>
      <c r="E70" s="26"/>
      <c r="F70" s="61"/>
      <c r="H70" s="11"/>
      <c r="I70" s="11"/>
      <c r="J70" s="7"/>
    </row>
    <row r="71" spans="1:11" ht="18.75" x14ac:dyDescent="0.2">
      <c r="A71" s="27"/>
      <c r="B71" s="12"/>
      <c r="C71" s="27"/>
      <c r="D71" s="27"/>
      <c r="E71" s="27"/>
      <c r="F71" s="27"/>
    </row>
    <row r="72" spans="1:11" s="22" customFormat="1" ht="18.75" customHeight="1" x14ac:dyDescent="0.3">
      <c r="A72" s="17" t="s">
        <v>96</v>
      </c>
      <c r="B72" s="17"/>
      <c r="C72" s="18" t="s">
        <v>80</v>
      </c>
      <c r="D72" s="18"/>
      <c r="E72" s="25" t="s">
        <v>99</v>
      </c>
      <c r="F72" s="60"/>
      <c r="H72" s="18"/>
      <c r="I72" s="19"/>
      <c r="J72" s="20"/>
      <c r="K72" s="21"/>
    </row>
    <row r="73" spans="1:11" s="8" customFormat="1" ht="18.75" x14ac:dyDescent="0.2">
      <c r="A73" s="23"/>
      <c r="B73" s="61"/>
      <c r="C73" s="24" t="s">
        <v>67</v>
      </c>
      <c r="D73" s="11"/>
      <c r="E73" s="26"/>
      <c r="F73" s="61"/>
      <c r="H73" s="11"/>
      <c r="I73" s="11"/>
      <c r="J73" s="7"/>
    </row>
    <row r="74" spans="1:11" ht="18.75" x14ac:dyDescent="0.2">
      <c r="A74" s="62"/>
      <c r="B74" s="12"/>
      <c r="C74" s="27"/>
      <c r="D74" s="27"/>
      <c r="E74" s="27"/>
      <c r="F74" s="27"/>
    </row>
    <row r="75" spans="1:11" ht="18.75" x14ac:dyDescent="0.2">
      <c r="A75" s="62"/>
      <c r="B75" s="12"/>
      <c r="C75" s="27"/>
      <c r="D75" s="27"/>
      <c r="E75" s="27"/>
      <c r="F75" s="27"/>
    </row>
    <row r="76" spans="1:11" ht="18.75" x14ac:dyDescent="0.2">
      <c r="A76" s="62"/>
      <c r="B76" s="12"/>
      <c r="C76" s="27"/>
      <c r="D76" s="27"/>
      <c r="E76" s="27"/>
      <c r="F76" s="27"/>
    </row>
    <row r="77" spans="1:11" ht="18.75" x14ac:dyDescent="0.2">
      <c r="A77" s="62"/>
      <c r="B77" s="12"/>
      <c r="C77" s="27"/>
      <c r="D77" s="27"/>
      <c r="E77" s="27"/>
      <c r="F77" s="27"/>
    </row>
    <row r="78" spans="1:11" ht="18.75" x14ac:dyDescent="0.2">
      <c r="A78" s="62"/>
      <c r="B78" s="12"/>
      <c r="C78" s="27"/>
      <c r="D78" s="27"/>
      <c r="E78" s="27"/>
      <c r="F78" s="27"/>
    </row>
    <row r="79" spans="1:11" ht="18.75" x14ac:dyDescent="0.2">
      <c r="A79" s="62"/>
      <c r="B79" s="12"/>
      <c r="C79" s="27"/>
      <c r="D79" s="27"/>
      <c r="E79" s="27"/>
      <c r="F79" s="27"/>
    </row>
    <row r="80" spans="1:11" ht="18.75" x14ac:dyDescent="0.2">
      <c r="A80" s="62"/>
      <c r="B80" s="12"/>
      <c r="C80" s="27"/>
      <c r="D80" s="27"/>
      <c r="E80" s="27"/>
      <c r="F80" s="27"/>
    </row>
    <row r="81" spans="1:6" ht="18.75" x14ac:dyDescent="0.2">
      <c r="A81" s="62"/>
      <c r="B81" s="12"/>
      <c r="C81" s="27"/>
      <c r="D81" s="27"/>
      <c r="E81" s="27"/>
      <c r="F81" s="27"/>
    </row>
    <row r="82" spans="1:6" ht="18.75" x14ac:dyDescent="0.2">
      <c r="A82" s="62"/>
      <c r="B82" s="12"/>
      <c r="C82" s="27"/>
      <c r="D82" s="27"/>
      <c r="E82" s="27"/>
      <c r="F82" s="27"/>
    </row>
    <row r="83" spans="1:6" ht="18.75" x14ac:dyDescent="0.2">
      <c r="A83" s="62"/>
      <c r="B83" s="12"/>
      <c r="C83" s="27"/>
      <c r="D83" s="27"/>
      <c r="E83" s="27"/>
      <c r="F83" s="27"/>
    </row>
    <row r="84" spans="1:6" ht="18.75" x14ac:dyDescent="0.2">
      <c r="A84" s="62"/>
      <c r="B84" s="12"/>
      <c r="C84" s="27"/>
      <c r="D84" s="27"/>
      <c r="E84" s="27"/>
      <c r="F84" s="27"/>
    </row>
    <row r="85" spans="1:6" ht="18.75" x14ac:dyDescent="0.2">
      <c r="A85" s="62"/>
      <c r="B85" s="12"/>
      <c r="C85" s="27"/>
      <c r="D85" s="27"/>
      <c r="E85" s="27"/>
      <c r="F85" s="27"/>
    </row>
    <row r="86" spans="1:6" ht="18.75" x14ac:dyDescent="0.2">
      <c r="A86" s="62"/>
      <c r="B86" s="12"/>
      <c r="C86" s="27"/>
      <c r="D86" s="27"/>
      <c r="E86" s="27"/>
      <c r="F86" s="27"/>
    </row>
    <row r="87" spans="1:6" ht="18.75" x14ac:dyDescent="0.2">
      <c r="A87" s="62"/>
      <c r="B87" s="12"/>
      <c r="C87" s="27"/>
      <c r="D87" s="27"/>
      <c r="E87" s="27"/>
      <c r="F87" s="27"/>
    </row>
    <row r="88" spans="1:6" ht="18.75" x14ac:dyDescent="0.2">
      <c r="A88" s="62"/>
      <c r="B88" s="12"/>
      <c r="C88" s="27"/>
      <c r="D88" s="27"/>
      <c r="E88" s="27"/>
      <c r="F88" s="27"/>
    </row>
    <row r="89" spans="1:6" ht="18.75" x14ac:dyDescent="0.2">
      <c r="A89" s="62"/>
      <c r="B89" s="12"/>
      <c r="C89" s="27"/>
      <c r="D89" s="27"/>
      <c r="E89" s="27"/>
      <c r="F89" s="27"/>
    </row>
    <row r="90" spans="1:6" ht="18.75" x14ac:dyDescent="0.2">
      <c r="A90" s="62"/>
      <c r="B90" s="12"/>
      <c r="C90" s="27"/>
      <c r="D90" s="27"/>
      <c r="E90" s="27"/>
      <c r="F90" s="27"/>
    </row>
    <row r="91" spans="1:6" ht="18.75" x14ac:dyDescent="0.2">
      <c r="A91" s="62"/>
      <c r="B91" s="12"/>
      <c r="C91" s="27"/>
      <c r="D91" s="27"/>
      <c r="E91" s="27"/>
      <c r="F91" s="27"/>
    </row>
    <row r="92" spans="1:6" ht="18.75" x14ac:dyDescent="0.2">
      <c r="A92" s="62"/>
      <c r="B92" s="12"/>
      <c r="C92" s="27"/>
      <c r="D92" s="27"/>
      <c r="E92" s="27"/>
      <c r="F92" s="27"/>
    </row>
    <row r="93" spans="1:6" ht="18.75" x14ac:dyDescent="0.2">
      <c r="A93" s="62"/>
      <c r="B93" s="12"/>
      <c r="C93" s="27"/>
      <c r="D93" s="27"/>
      <c r="E93" s="27"/>
      <c r="F93" s="27"/>
    </row>
    <row r="94" spans="1:6" ht="18.75" x14ac:dyDescent="0.2">
      <c r="A94" s="62"/>
      <c r="B94" s="12"/>
      <c r="C94" s="27"/>
      <c r="D94" s="27"/>
      <c r="E94" s="27"/>
      <c r="F94" s="27"/>
    </row>
    <row r="95" spans="1:6" ht="18.75" x14ac:dyDescent="0.2">
      <c r="A95" s="62"/>
      <c r="B95" s="12"/>
      <c r="C95" s="27"/>
      <c r="D95" s="27"/>
      <c r="E95" s="27"/>
      <c r="F95" s="27"/>
    </row>
    <row r="96" spans="1:6" ht="18.75" x14ac:dyDescent="0.2">
      <c r="A96" s="62"/>
      <c r="B96" s="12"/>
      <c r="C96" s="27"/>
      <c r="D96" s="27"/>
      <c r="E96" s="27"/>
      <c r="F96" s="27"/>
    </row>
    <row r="97" spans="1:6" ht="18.75" x14ac:dyDescent="0.2">
      <c r="A97" s="62"/>
      <c r="B97" s="12"/>
      <c r="C97" s="27"/>
      <c r="D97" s="27"/>
      <c r="E97" s="27"/>
      <c r="F97" s="27"/>
    </row>
    <row r="98" spans="1:6" ht="18.75" x14ac:dyDescent="0.2">
      <c r="A98" s="62"/>
      <c r="B98" s="12"/>
      <c r="C98" s="27"/>
      <c r="D98" s="27"/>
      <c r="E98" s="27"/>
      <c r="F98" s="27"/>
    </row>
    <row r="99" spans="1:6" ht="18.75" x14ac:dyDescent="0.2">
      <c r="A99" s="62"/>
      <c r="B99" s="12"/>
      <c r="C99" s="27"/>
      <c r="D99" s="27"/>
      <c r="E99" s="27"/>
      <c r="F99" s="27"/>
    </row>
    <row r="100" spans="1:6" ht="18.75" x14ac:dyDescent="0.2">
      <c r="A100" s="62"/>
      <c r="B100" s="12"/>
      <c r="C100" s="27"/>
      <c r="D100" s="27"/>
      <c r="E100" s="27"/>
      <c r="F100" s="27"/>
    </row>
    <row r="101" spans="1:6" ht="18.75" x14ac:dyDescent="0.2">
      <c r="A101" s="62"/>
      <c r="B101" s="12"/>
      <c r="C101" s="27"/>
      <c r="D101" s="27"/>
      <c r="E101" s="27"/>
      <c r="F101" s="27"/>
    </row>
    <row r="102" spans="1:6" ht="18.75" x14ac:dyDescent="0.2">
      <c r="A102" s="62"/>
      <c r="B102" s="12"/>
      <c r="C102" s="27"/>
      <c r="D102" s="27"/>
      <c r="E102" s="27"/>
      <c r="F102" s="27"/>
    </row>
    <row r="103" spans="1:6" ht="18.75" x14ac:dyDescent="0.2">
      <c r="A103" s="62"/>
      <c r="B103" s="12"/>
      <c r="C103" s="27"/>
      <c r="D103" s="27"/>
      <c r="E103" s="27"/>
      <c r="F103" s="27"/>
    </row>
    <row r="104" spans="1:6" ht="18.75" x14ac:dyDescent="0.2">
      <c r="A104" s="62"/>
      <c r="B104" s="12"/>
      <c r="C104" s="27"/>
      <c r="D104" s="27"/>
      <c r="E104" s="27"/>
      <c r="F104" s="27"/>
    </row>
    <row r="105" spans="1:6" ht="18.75" x14ac:dyDescent="0.2">
      <c r="A105" s="62"/>
      <c r="B105" s="12"/>
      <c r="C105" s="27"/>
      <c r="D105" s="27"/>
      <c r="E105" s="27"/>
      <c r="F105" s="27"/>
    </row>
    <row r="106" spans="1:6" ht="18.75" x14ac:dyDescent="0.2">
      <c r="A106" s="62"/>
      <c r="B106" s="12"/>
      <c r="C106" s="27"/>
      <c r="D106" s="27"/>
      <c r="E106" s="27"/>
      <c r="F106" s="27"/>
    </row>
    <row r="107" spans="1:6" ht="18.75" x14ac:dyDescent="0.2">
      <c r="A107" s="62"/>
      <c r="B107" s="12"/>
      <c r="C107" s="27"/>
      <c r="D107" s="27"/>
      <c r="E107" s="27"/>
      <c r="F107" s="27"/>
    </row>
    <row r="108" spans="1:6" ht="18.75" x14ac:dyDescent="0.2">
      <c r="A108" s="62"/>
      <c r="B108" s="12"/>
      <c r="C108" s="27"/>
      <c r="D108" s="27"/>
      <c r="E108" s="27"/>
      <c r="F108" s="27"/>
    </row>
    <row r="109" spans="1:6" x14ac:dyDescent="0.2">
      <c r="A109" s="9"/>
    </row>
    <row r="110" spans="1:6" x14ac:dyDescent="0.2">
      <c r="A110" s="9"/>
    </row>
    <row r="111" spans="1:6" x14ac:dyDescent="0.2">
      <c r="A111" s="9"/>
    </row>
    <row r="112" spans="1:6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</sheetData>
  <mergeCells count="38">
    <mergeCell ref="A58:F58"/>
    <mergeCell ref="C53:C54"/>
    <mergeCell ref="B53:B54"/>
    <mergeCell ref="A53:A54"/>
    <mergeCell ref="A52:F52"/>
    <mergeCell ref="E53:E54"/>
    <mergeCell ref="F53:F54"/>
    <mergeCell ref="D53:D54"/>
    <mergeCell ref="A26:A27"/>
    <mergeCell ref="A25:F25"/>
    <mergeCell ref="C2:F2"/>
    <mergeCell ref="B17:F17"/>
    <mergeCell ref="B18:F18"/>
    <mergeCell ref="B11:D11"/>
    <mergeCell ref="B12:D12"/>
    <mergeCell ref="B13:F13"/>
    <mergeCell ref="B10:D10"/>
    <mergeCell ref="F26:F27"/>
    <mergeCell ref="D26:D27"/>
    <mergeCell ref="E26:E27"/>
    <mergeCell ref="D1:F1"/>
    <mergeCell ref="A24:F24"/>
    <mergeCell ref="A22:F22"/>
    <mergeCell ref="A20:F20"/>
    <mergeCell ref="A21:F21"/>
    <mergeCell ref="A5:E5"/>
    <mergeCell ref="A6:D6"/>
    <mergeCell ref="B7:D7"/>
    <mergeCell ref="B8:D8"/>
    <mergeCell ref="B9:D9"/>
    <mergeCell ref="B29:F29"/>
    <mergeCell ref="C36:F36"/>
    <mergeCell ref="B14:F14"/>
    <mergeCell ref="B15:F15"/>
    <mergeCell ref="B3:F3"/>
    <mergeCell ref="B26:B27"/>
    <mergeCell ref="C26:C27"/>
    <mergeCell ref="B16:F16"/>
  </mergeCells>
  <phoneticPr fontId="0" type="noConversion"/>
  <pageMargins left="0.98425196850393704" right="0.39370078740157483" top="0.48" bottom="0.44" header="0.31" footer="0.36"/>
  <pageSetup paperSize="9" scale="50" fitToHeight="1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</vt:lpstr>
      <vt:lpstr>фінплан!Область_печати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ECONOM</cp:lastModifiedBy>
  <cp:lastPrinted>2020-07-16T07:54:41Z</cp:lastPrinted>
  <dcterms:created xsi:type="dcterms:W3CDTF">2003-03-13T16:00:22Z</dcterms:created>
  <dcterms:modified xsi:type="dcterms:W3CDTF">2020-07-22T05:32:16Z</dcterms:modified>
</cp:coreProperties>
</file>