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0115" windowHeight="7575" activeTab="3"/>
  </bookViews>
  <sheets>
    <sheet name="п.1-4" sheetId="1" r:id="rId1"/>
    <sheet name="п.5.1" sheetId="2" r:id="rId2"/>
    <sheet name="п.5.2" sheetId="3" r:id="rId3"/>
    <sheet name="п.6" sheetId="4" r:id="rId4"/>
    <sheet name="п.7.1" sheetId="5" r:id="rId5"/>
    <sheet name="п.7.2" sheetId="6" r:id="rId6"/>
    <sheet name="п.8-10" sheetId="7" r:id="rId7"/>
  </sheets>
  <definedNames>
    <definedName name="__DdeLink__19739_21834217" localSheetId="5">п.7.2!#REF!</definedName>
    <definedName name="_xlnm.Print_Area" localSheetId="1">п.5.1!$A$1:$H$18</definedName>
    <definedName name="_xlnm.Print_Area" localSheetId="2">п.5.2!$A$1:$L$38</definedName>
    <definedName name="_xlnm.Print_Area" localSheetId="3">п.6!$A$1:$I$15</definedName>
  </definedNames>
  <calcPr calcId="144525"/>
</workbook>
</file>

<file path=xl/calcChain.xml><?xml version="1.0" encoding="utf-8"?>
<calcChain xmlns="http://schemas.openxmlformats.org/spreadsheetml/2006/main">
  <c r="J12" i="6" l="1"/>
  <c r="I12" i="6"/>
  <c r="E12" i="6"/>
  <c r="H12" i="6" s="1"/>
  <c r="B12" i="6"/>
  <c r="J11" i="6"/>
  <c r="I11" i="6"/>
  <c r="E11" i="6"/>
  <c r="B11" i="6"/>
  <c r="J10" i="6"/>
  <c r="I10" i="6"/>
  <c r="E10" i="6"/>
  <c r="B10" i="6"/>
  <c r="J9" i="6"/>
  <c r="I9" i="6"/>
  <c r="E9" i="6"/>
  <c r="B9" i="6"/>
  <c r="J8" i="6"/>
  <c r="I8" i="6"/>
  <c r="E8" i="6"/>
  <c r="B8" i="6"/>
  <c r="J7" i="6"/>
  <c r="I7" i="6"/>
  <c r="E7" i="6"/>
  <c r="B7" i="6"/>
  <c r="J6" i="6"/>
  <c r="I6" i="6"/>
  <c r="E6" i="6"/>
  <c r="H6" i="6" s="1"/>
  <c r="B6" i="6"/>
  <c r="H11" i="6" l="1"/>
  <c r="H9" i="6"/>
  <c r="H7" i="6"/>
  <c r="H8" i="6"/>
  <c r="H10" i="6"/>
  <c r="J23" i="6" l="1"/>
  <c r="I23" i="6"/>
  <c r="E23" i="6"/>
  <c r="B23" i="6"/>
  <c r="B8" i="2"/>
  <c r="B7" i="2"/>
  <c r="C24" i="5"/>
  <c r="C23" i="5"/>
  <c r="F23" i="5" s="1"/>
  <c r="C19" i="5"/>
  <c r="C16" i="5"/>
  <c r="C15" i="5"/>
  <c r="C7" i="5"/>
  <c r="E7" i="5" s="1"/>
  <c r="C8" i="5"/>
  <c r="E8" i="5" s="1"/>
  <c r="C9" i="5"/>
  <c r="C10" i="5"/>
  <c r="C11" i="5"/>
  <c r="C12" i="5"/>
  <c r="C6" i="5"/>
  <c r="E6" i="5" s="1"/>
  <c r="F7" i="5"/>
  <c r="F8" i="5"/>
  <c r="F9" i="5"/>
  <c r="E9" i="5"/>
  <c r="C7" i="4"/>
  <c r="D7" i="4"/>
  <c r="E7" i="4"/>
  <c r="F7" i="4"/>
  <c r="G7" i="4"/>
  <c r="B7" i="4"/>
  <c r="H23" i="6" l="1"/>
  <c r="E23" i="5"/>
  <c r="F6" i="5"/>
  <c r="K21" i="3"/>
  <c r="J21" i="3"/>
  <c r="I21" i="3"/>
  <c r="H21" i="3"/>
  <c r="K20" i="3"/>
  <c r="J20" i="3"/>
  <c r="I20" i="3"/>
  <c r="H20" i="3"/>
  <c r="K19" i="3"/>
  <c r="J19" i="3"/>
  <c r="I19" i="3"/>
  <c r="H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G8" i="3" l="1"/>
  <c r="E11" i="3"/>
  <c r="E8" i="3"/>
  <c r="F13" i="2" l="1"/>
  <c r="E13" i="2"/>
  <c r="E11" i="2"/>
  <c r="F11" i="2"/>
  <c r="C8" i="2"/>
  <c r="D8" i="2"/>
  <c r="C7" i="2"/>
  <c r="D7" i="2"/>
  <c r="F16" i="2"/>
  <c r="E16" i="2"/>
  <c r="F15" i="2"/>
  <c r="E15" i="2"/>
  <c r="D15" i="2"/>
  <c r="C15" i="2"/>
  <c r="B15" i="2"/>
  <c r="B24" i="6" l="1"/>
  <c r="B20" i="6"/>
  <c r="B19" i="6"/>
  <c r="B16" i="6"/>
  <c r="B15" i="6"/>
  <c r="E24" i="6"/>
  <c r="E20" i="6"/>
  <c r="E19" i="6"/>
  <c r="E16" i="6"/>
  <c r="E15" i="6"/>
  <c r="J24" i="6"/>
  <c r="I24" i="6"/>
  <c r="J20" i="6"/>
  <c r="I20" i="6"/>
  <c r="J19" i="6"/>
  <c r="I19" i="6"/>
  <c r="J16" i="6"/>
  <c r="I16" i="6"/>
  <c r="J15" i="6"/>
  <c r="I15" i="6"/>
  <c r="F24" i="5"/>
  <c r="E24" i="5"/>
  <c r="F20" i="5"/>
  <c r="E20" i="5"/>
  <c r="F19" i="5"/>
  <c r="E19" i="5"/>
  <c r="F16" i="5"/>
  <c r="E16" i="5"/>
  <c r="F15" i="5"/>
  <c r="E15" i="5"/>
  <c r="F12" i="5"/>
  <c r="E12" i="5"/>
  <c r="F11" i="5"/>
  <c r="E11" i="5"/>
  <c r="F10" i="5"/>
  <c r="E10" i="5"/>
  <c r="K23" i="3"/>
  <c r="C23" i="3"/>
  <c r="D23" i="3"/>
  <c r="E23" i="3"/>
  <c r="F23" i="3"/>
  <c r="G23" i="3"/>
  <c r="B23" i="3"/>
  <c r="H19" i="6" l="1"/>
  <c r="H20" i="6"/>
  <c r="H15" i="6"/>
  <c r="H16" i="6"/>
  <c r="I23" i="3"/>
  <c r="H24" i="6"/>
  <c r="H23" i="3"/>
  <c r="J23" i="3"/>
  <c r="C6" i="2" l="1"/>
  <c r="D6" i="2"/>
  <c r="B6" i="2"/>
  <c r="F14" i="2" l="1"/>
  <c r="F8" i="2" s="1"/>
  <c r="E14" i="2"/>
  <c r="E8" i="2" s="1"/>
  <c r="D12" i="2"/>
  <c r="C12" i="2"/>
  <c r="B12" i="2"/>
  <c r="C9" i="2"/>
  <c r="D9" i="2"/>
  <c r="B9" i="2"/>
  <c r="F10" i="2"/>
  <c r="F7" i="2" s="1"/>
  <c r="E10" i="2"/>
  <c r="E7" i="2" l="1"/>
  <c r="E6" i="2" s="1"/>
  <c r="F9" i="2"/>
  <c r="E9" i="2"/>
  <c r="E12" i="2"/>
  <c r="F12" i="2"/>
  <c r="F6" i="2"/>
</calcChain>
</file>

<file path=xl/sharedStrings.xml><?xml version="1.0" encoding="utf-8"?>
<sst xmlns="http://schemas.openxmlformats.org/spreadsheetml/2006/main" count="193" uniqueCount="134">
  <si>
    <t>РЕЗУЛЬТАТИ ОЦІНКИ ЕФЕКТИВНОСТІ БЮДЖЕТНОЇ ПРОГРАМИ</t>
  </si>
  <si>
    <t>_________________</t>
  </si>
  <si>
    <t>(КВКВК ДБ)</t>
  </si>
  <si>
    <t>(найменування головного розпорядника коштів)</t>
  </si>
  <si>
    <t xml:space="preserve">                                     (найменування відповідального виконавця бюджетної програми)</t>
  </si>
  <si>
    <t>(КПКВК ДБ)</t>
  </si>
  <si>
    <t>(КФКВК)</t>
  </si>
  <si>
    <t xml:space="preserve">                                                             (найменування бюджетної програми)</t>
  </si>
  <si>
    <t>4. Ціль державної політики:</t>
  </si>
  <si>
    <t>______________________________________________________________________________________________________________________________</t>
  </si>
  <si>
    <t>Мета бюджетної програми:</t>
  </si>
  <si>
    <r>
      <t>Завдання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бюджетної програми:</t>
    </r>
  </si>
  <si>
    <t>1.</t>
  </si>
  <si>
    <t>2.</t>
  </si>
  <si>
    <t>3.</t>
  </si>
  <si>
    <t xml:space="preserve">Додаток </t>
  </si>
  <si>
    <t xml:space="preserve">до Порядку здійснення оцінки </t>
  </si>
  <si>
    <t xml:space="preserve">ефективності бюджетних програм </t>
  </si>
  <si>
    <t xml:space="preserve">головними розпорядниками коштів </t>
  </si>
  <si>
    <t>державного бюджету</t>
  </si>
  <si>
    <t>(пункт 2 розділу IV)</t>
  </si>
  <si>
    <t>5. Видатки / надання кредитів</t>
  </si>
  <si>
    <t>5.1. Видатки / надання кредитів за напрямами використання бюджетних коштів</t>
  </si>
  <si>
    <t>(тис грн)</t>
  </si>
  <si>
    <t>Напрями використання бюджетних коштів</t>
  </si>
  <si>
    <t>План</t>
  </si>
  <si>
    <t>План зі змінами</t>
  </si>
  <si>
    <t>Факт</t>
  </si>
  <si>
    <t>Відхилення плану зі змінами від плану (+/-)</t>
  </si>
  <si>
    <t>Відхилення факту від плану зі змінами (+/-)</t>
  </si>
  <si>
    <t xml:space="preserve">ВСЬОГО за бюджетною програмою </t>
  </si>
  <si>
    <t>у т.ч.:  загальний фонд</t>
  </si>
  <si>
    <t>спеціальний фонд</t>
  </si>
  <si>
    <t>у т.ч.: загальний фонд</t>
  </si>
  <si>
    <t>Пояснення щодо відхилень:</t>
  </si>
  <si>
    <t>5.2. Видатки / надання кредитів за кодами економічної класифікації видатків бюджету / класифікації кредитування бюджету</t>
  </si>
  <si>
    <t>КЕКВ/</t>
  </si>
  <si>
    <t>ККК</t>
  </si>
  <si>
    <t>Загальний фонд</t>
  </si>
  <si>
    <t>Спеціальний фонд</t>
  </si>
  <si>
    <t>ВСЬОГО</t>
  </si>
  <si>
    <t>6. Стан фінансової дисципліни</t>
  </si>
  <si>
    <t>КЕКВ/ККК</t>
  </si>
  <si>
    <t>Дебіторська заборгованість</t>
  </si>
  <si>
    <t>Кредиторська заборгованість</t>
  </si>
  <si>
    <t>на початок звітного року</t>
  </si>
  <si>
    <t>на кінець звітного року</t>
  </si>
  <si>
    <t>всього</t>
  </si>
  <si>
    <t>з неї прострочена</t>
  </si>
  <si>
    <t>ВСЬОГО за бюджетною програмою</t>
  </si>
  <si>
    <t>Загальний фонд, всього</t>
  </si>
  <si>
    <t>Спеціальний фонд, всього</t>
  </si>
  <si>
    <t xml:space="preserve">7. Результативні показники </t>
  </si>
  <si>
    <t>7.1. Результативні показники за напрямами використання бюджетних коштів</t>
  </si>
  <si>
    <t>Результативні показники</t>
  </si>
  <si>
    <t>Пояснення щодо досягнення запланованих результатів</t>
  </si>
  <si>
    <t>7.2. Результативні показники у порівнянні із результативними показниками попереднього року</t>
  </si>
  <si>
    <t>Відхилення (+/-)</t>
  </si>
  <si>
    <t>Всього</t>
  </si>
  <si>
    <t>Спеціаль-ний фонд</t>
  </si>
  <si>
    <t xml:space="preserve">______________________________________________________________________________________________________________________________ </t>
  </si>
  <si>
    <t>Напрями використання бюджетних коштів / результативні показники</t>
  </si>
  <si>
    <t>8. Інформація про результати контрольних заходів, проведених органами, уповноваженими на здійснення контролю за дотриманням бюджетного законодавства</t>
  </si>
  <si>
    <t>№ з/п</t>
  </si>
  <si>
    <t>Найменування контрольного заходу</t>
  </si>
  <si>
    <t>Пропозиції за результатами контрольного заходу</t>
  </si>
  <si>
    <t>Стан врахування пропозицій за результатами контрольного заходу</t>
  </si>
  <si>
    <t>9. Узагальнений висновок про ефективність бюджетної програми:</t>
  </si>
  <si>
    <t>10. Заходи із підвищення ефективності бюджетної програми</t>
  </si>
  <si>
    <t>Напрям підвищення ефективності бюджетної програми</t>
  </si>
  <si>
    <t>Захід</t>
  </si>
  <si>
    <t>(підпис)</t>
  </si>
  <si>
    <t>(ім'я та прізвище)</t>
  </si>
  <si>
    <t>0600000</t>
  </si>
  <si>
    <t>Відділ освіти  військово-цивільної адміністрації міста Лисичанськ Луганської області</t>
  </si>
  <si>
    <r>
      <t>1)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</si>
  <si>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r>
      <t>2)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</si>
  <si>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r>
      <t>3)</t>
    </r>
    <r>
      <rPr>
        <sz val="7"/>
        <color theme="1"/>
        <rFont val="Times New Roman"/>
        <family val="1"/>
        <charset val="204"/>
      </rPr>
      <t>           </t>
    </r>
  </si>
  <si>
    <t>Забезпечити виконання заходів Національної програми інформатизації</t>
  </si>
  <si>
    <t>за 2020 рік</t>
  </si>
  <si>
    <t>затрат</t>
  </si>
  <si>
    <t>продукту</t>
  </si>
  <si>
    <t>ефективності</t>
  </si>
  <si>
    <t>якості</t>
  </si>
  <si>
    <t>2019 рік                                                   (факт за рік, що передує звітному)</t>
  </si>
  <si>
    <t>2020 рік                                                    (факт за звітний рік)</t>
  </si>
  <si>
    <t xml:space="preserve">Керівник відділ освіти  військово-цивільної адміністрації м. Лисичанськ Луганської області </t>
  </si>
  <si>
    <t xml:space="preserve">Тетяна ХУДОБА </t>
  </si>
  <si>
    <t>0910</t>
  </si>
  <si>
    <t>Надання дошкільної освіти</t>
  </si>
  <si>
    <r>
      <t>4)</t>
    </r>
    <r>
      <rPr>
        <sz val="7"/>
        <color theme="1"/>
        <rFont val="Times New Roman"/>
        <family val="1"/>
        <charset val="204"/>
      </rPr>
      <t>           </t>
    </r>
  </si>
  <si>
    <t>Реалізація основних завдань дошкільної освіти, збереження та зміцнення фізичного і психологічного здоров'я дітей; формування їх особистості, розвиток творчих здібностей та нахилів; забезпечення соціальної адаптації та готовності продовжувати освіту</t>
  </si>
  <si>
    <t xml:space="preserve"> Забезпечення доступності дошкільної освіти в комунальних закладах дошкільної освіти у межах державних вимог до змісту, рівня й обсягу дошкільної освіти та обов'язкову дошкільну освіту дітей о дошкільного віку</t>
  </si>
  <si>
    <t>Реалізація  державної політики спрямованої  на 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</si>
  <si>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Забезпечення надання дошкільної освітикомітетів</t>
  </si>
  <si>
    <t>Забезпечити створення належних умов для надання на належному рівні дошкільної освіти та виховання дітей</t>
  </si>
  <si>
    <r>
      <t xml:space="preserve">Напрям 1.  </t>
    </r>
    <r>
      <rPr>
        <sz val="12"/>
        <color theme="1"/>
        <rFont val="Times New Roman"/>
        <family val="1"/>
        <charset val="204"/>
      </rPr>
      <t>Забезпечення реалізації права на освіту осіб з особливими освітніми потребами, всього</t>
    </r>
  </si>
  <si>
    <r>
      <rPr>
        <b/>
        <sz val="12"/>
        <color theme="1"/>
        <rFont val="Times New Roman"/>
        <family val="1"/>
        <charset val="204"/>
      </rPr>
      <t>Напрям 2</t>
    </r>
    <r>
      <rPr>
        <sz val="12"/>
        <color theme="1"/>
        <rFont val="Times New Roman"/>
        <family val="1"/>
        <charset val="204"/>
      </rPr>
      <t>. Забезпечення створення належних умов для надання на належному рівні дошкільної освіти та виховання дітей</t>
    </r>
  </si>
  <si>
    <t>Пояснення щодо відхилень: відхилення склалися по заробітній платі з нарахуванням за рахунок вакантних посад, під час  карантину через коронавірус  COVID-19  працівники частково  отримували за час простою заробітну плату 2/3 тарифної ставки.  Також через карантин не повною мірою використані  коштів на  харчування дітей, комунальні послуги та енергоносії, відрядження та через застосування електронних закупівель ,  видатки були використані не в повному обсязі. Частково були використані видатки, затверджені  на заробітну плату з нарахуванням для  проведення додаткових корекційно-розвиткових занять (послуг) та на придбання спеціальних засобів корекції психофізичного розвитку (не було у наявності у постачальників засобів корекції).</t>
  </si>
  <si>
    <r>
      <rPr>
        <b/>
        <sz val="12"/>
        <color theme="1"/>
        <rFont val="Times New Roman"/>
        <family val="1"/>
        <charset val="204"/>
      </rPr>
      <t xml:space="preserve">Напрям 3.  </t>
    </r>
    <r>
      <rPr>
        <sz val="12"/>
        <color theme="1"/>
        <rFont val="Times New Roman"/>
        <family val="1"/>
        <charset val="204"/>
      </rPr>
      <t>Забезпечення виконання наданих законодавством  повноважень, всього</t>
    </r>
  </si>
  <si>
    <t>Кількість змін до плану 22, з них змін на підставі пропозицій головного розпорядника 22.</t>
  </si>
  <si>
    <t>кількість груп</t>
  </si>
  <si>
    <t xml:space="preserve">Пояснення щодо досягнення запланованих результатів: </t>
  </si>
  <si>
    <t>розбіжності по показниках бюджетної програми виникли в зв'зку із зміною числа ставок (штатних одиниць) на кінець 2020 року (відкриття, шляхом реорганізації  десяти інклюзивних груп, закриттям груп), з урахуванням вакантних посад</t>
  </si>
  <si>
    <t xml:space="preserve">Пояснення щодо досягнення запланованих результатів:  </t>
  </si>
  <si>
    <t>відхилення виникли через зменшення кількості дітей віком від 0 до 6 років та закриттям групи</t>
  </si>
  <si>
    <t>Усього середньорічне число ставок/  штатних одиниць, у тому числі: (од.)</t>
  </si>
  <si>
    <t>розбіжності по показниках  бюджетної програми виникли через зміну кількості дітей по дошкільним закладам протягом 2020 року та закриттям закладів на період карантину через коронавірус  COVID-19</t>
  </si>
  <si>
    <t>розбіжності по показниках  бюджетної програми виникли в зв'зку з закриттям закладів на період карантину через коронавірус  COVID-19</t>
  </si>
  <si>
    <t>Пояснення щодо динаміки результативних показників:</t>
  </si>
  <si>
    <t xml:space="preserve">Пояснення щодо динаміки результативних показників:  </t>
  </si>
  <si>
    <t>адмінперсоналу (за умовами оплати віднесених до педагогічного персоналу) (од.)</t>
  </si>
  <si>
    <t>спеціалістів (од.)</t>
  </si>
  <si>
    <t>робітників (од.)</t>
  </si>
  <si>
    <t>кількість закладів дошкільної освіти (од.)</t>
  </si>
  <si>
    <t>педагогічного персоналу (од.)</t>
  </si>
  <si>
    <t>кількість дітей, що відвідують дошкільні заклади (осіб)</t>
  </si>
  <si>
    <t>кількість дітей від 0 до 6 років (осіб)</t>
  </si>
  <si>
    <t>діто-дні відвідування (днів)</t>
  </si>
  <si>
    <t>середні витрати на 1 дитину (грн.)</t>
  </si>
  <si>
    <t>відсоток охоплення дітей дошкільною освітою (відс.)</t>
  </si>
  <si>
    <t>кількість днів відвідування (днів)</t>
  </si>
  <si>
    <t>кількість груп (од.)</t>
  </si>
  <si>
    <r>
      <t xml:space="preserve">розбіжності між показниками звітного та попередніх років  виникли через зміни  кількості дітей, підвищенням заробітної плати у звітному періоді, </t>
    </r>
    <r>
      <rPr>
        <sz val="12"/>
        <color theme="1"/>
        <rFont val="Times New Roman"/>
        <family val="1"/>
        <charset val="204"/>
      </rPr>
      <t>оголошенням карантину через  коронавірус  COVID-19</t>
    </r>
  </si>
  <si>
    <t>зменшення кількості днів відвідування у звітному періоду через  запровадженя  карантину з метою запобігання поширенню гострої респіраторної хвороби COVID-19</t>
  </si>
  <si>
    <t xml:space="preserve">Пояснення щодо змін у структурі напрямів використання бюджетних коштів: </t>
  </si>
  <si>
    <t>пояснення надані вище по кожному розділу</t>
  </si>
  <si>
    <t>У 2020 році фінансування  по  КПКВК МБ 0611010 «Надання дошкільної освіти» здійснювалося в межах затвердженого кошторису. Відсоток використання коштів становить 82,65 %. Розбіжності між плановими показниками та касовими видатками виникли: наявність вакантних посад, під час карантину через  коронавірус  COVID-19   працівники отримували 2/3 тарифної ставки; діти не відвідували заклади дошкільної освіти, через що склалась економія коштів по харчуванню, комунальним послугам та енергоносіям; застосування електронних закупівель  та не освоєнням затверджених видатків у повному обсязі.  Відділом освіти військово-цивільної адміністрації  м. Лисичанськ Луганської області бралися бюджетні зобов’язання та здійснювалися відповідні видатки за загальним та спеціальним  фондами бюджету тільки в межах бюджетних асигнувань, забезпечуючи цільове спрямування та використання бюджетних коштів. Мета бюджетної програми "Забезпечення надання дошкільної освіти", як кінцевий результат досягнута. Програма є актуальною для подальшої її реалізації</t>
  </si>
  <si>
    <t>розбіжності між показниками звітного та попереднього років  виникли через  закриття груп, та зміни кількості дітей по місту від 0 до 6 років</t>
  </si>
  <si>
    <t xml:space="preserve">розбіжності між показниками звітного та попереднього років  виникли через відкриття, шляхом реорганізації   та закриттям груп </t>
  </si>
  <si>
    <t>0611010</t>
  </si>
  <si>
    <t xml:space="preserve">Пояснення щодо наявності та збільшення обсягів дебіторської та кредиторської заборгованостей: 
дебіторська заборгованість за доходами батьківська плата за утримання дітей в закладах дошкільної освіти та кредиторська заборгованість за доходами батьківська плата (передплата) за харчування дітей в закладах дошкільної освіти.
</t>
  </si>
  <si>
    <r>
      <rPr>
        <u/>
        <sz val="12"/>
        <color theme="1"/>
        <rFont val="Times New Roman"/>
        <family val="1"/>
        <charset val="204"/>
      </rPr>
      <t>відхилення  між планом зі змінами та затвердженим згідно кошторису по загальному фонду:</t>
    </r>
    <r>
      <rPr>
        <sz val="12"/>
        <color theme="1"/>
        <rFont val="Times New Roman"/>
        <family val="1"/>
        <charset val="204"/>
      </rPr>
      <t xml:space="preserve"> по заробітній плати з нарахуванням виникли через розподіл залишку коштів субвенції, який склався на початок 2020 року на надання державної підтримки особам з особливими освітніми потребами; зменшення планових показників по КЕКВ 2210 через застосування процедури тендерних закупівель на придбання миючих засобів, посуду та перерозподіл видатків на придбання протипожежних дверей та люків на КЕКВ 3132; по КЕКВ 2220 збільшення планових показників на придбання  засобів індивідуального захисту та дезінфікуючих засобів з метою запобігання поширення коронавірусної інфекції «COVID-19»; КЕКВ 2230 зменшення планових показників протягом року відбулось через застосування карантину, діти не відвідували дошкільні заклади з  12.03.2020 по 02.06.2020рр., а з 02.06.2020 по 31.08.2020 наповнюваність групи складала 50% від спис очної кількості дітей;  по КЕКВ 2240 збільшення планових показників необхідно для встановлення протипожежних дверей та люків,  обробки горищ, оплати послуг з  юридичного представництва у суді дошкільних закладах; по КЕКВ 2250 зменшені планові показники на відрядження, в зв’язку з тим, що працівники     проходили курси підвищення кваліфікації дистанційно чи відрядження були скасовані;  по КЕКВ 2271, 2273 зменшення планових показників через   застосування карантину, по теплопостачанню перерахунок у І кварталі 2020 року за спожите теплопостачання  у 2019 році; по КЕКВ 2281 протягом року затверджені планові показники на проведення експертної оцінки землі на  топографо-геодезичні та землевпорядні роботи; КЕКВ 2800  збільшення планових показників для сплати судових зборів. </t>
    </r>
    <r>
      <rPr>
        <u/>
        <sz val="12"/>
        <color theme="1"/>
        <rFont val="Times New Roman"/>
        <family val="1"/>
        <charset val="204"/>
      </rPr>
      <t>Відхилення  між фактичними та плановими показниками по загальному фонду</t>
    </r>
    <r>
      <rPr>
        <sz val="12"/>
        <color theme="1"/>
        <rFont val="Times New Roman"/>
        <family val="1"/>
        <charset val="204"/>
      </rPr>
      <t xml:space="preserve">: по заробітній плати з нарахуванням виникли через наявність вакантних посад та під час карантину працівники за час простою частково отримували 2/3 заробітної плати, брали відпустки без збереження заробітної плати, протягом року збільшення кількості лікарняних листів; по КЕКВ 2210 через застосування процедури тендерних закупівель на придбання миючих засобів, посуду, невикористання повної мірою планових асигнувань на встановлення протипожежних люків та дверей, через відсутність у постачальників та перерозподіл видатків на придбання протипожежних дверей та люків утворився залишок планових показників;  по КЕКВ 2220 не в повному обсязі використані планові показники через зменшення вартості медикаментів, дезінфікуючих засовів та виробів медичного призначення від запланованої; КЕКВ 2230 залишок планових показників відбувся через низький відсоток відвідуваності дітьми закладів дошкільної освіти  через застосування карантинних заходів; по КЕКВ 2240 не встановлені у повному обсязі протипожежні двері та люки, протипожежна сигналізація, через великий попит на протипожежне обладнання у постачальників не було в наявності необхідного товару; по КЕКВ 2250 невикористані планові показники, в зв’язку з тим, що працівники     проходили курси підвищення кваліфікації дистанційно чи відрядження були скасовані;  по КЕКВ 2271-2275 залишки планових показників утворились через   застосування карантинних заходів, діти не відвідували заклади дошкільної освіти, по теплопостачанню перерахунок у І кварталі 2020 року за спожите теплопостачання  у 2019 році; по КЕКВ 2282 через застосування карантину курси підвищення кваліфікації не проводились; КЕКВ 2800  не в повному обсязі використані  планові показники зі сплати судових зборів.
</t>
    </r>
  </si>
  <si>
    <r>
      <rPr>
        <u/>
        <sz val="12"/>
        <color theme="1"/>
        <rFont val="Times New Roman"/>
        <family val="1"/>
        <charset val="204"/>
      </rPr>
      <t>Відхилення  між плановими та фактичними показниками по спеціальному фонду:</t>
    </r>
    <r>
      <rPr>
        <sz val="12"/>
        <color theme="1"/>
        <rFont val="Times New Roman"/>
        <family val="1"/>
        <charset val="204"/>
      </rPr>
      <t xml:space="preserve"> залишок планових показників по КЕКВ 2210, відбувся в результаті не викорастання за потребою коштів, що отримуються бюджетними установами від реалізації майна; залишок планових показників по КЕКВ 2240, КЕКВ 2800 відбувся через не  використання  послуг, що надаються бюджетними установами та  не використання плати за оренду майна бюджетних установ. </t>
    </r>
    <r>
      <rPr>
        <u/>
        <sz val="12"/>
        <color theme="1"/>
        <rFont val="Times New Roman"/>
        <family val="1"/>
        <charset val="204"/>
      </rPr>
      <t xml:space="preserve">Відхилення між завердженими плановими показниками та планами зі змінами : </t>
    </r>
    <r>
      <rPr>
        <sz val="12"/>
        <color theme="1"/>
        <rFont val="Times New Roman"/>
        <family val="1"/>
        <charset val="204"/>
      </rPr>
      <t>КЕКВ 2210 збільшення відбулося в результаті придбання предметів та метеріалів ( мийчих засобів, господарчих та будівельних товарів, КЕКВ 2230 зменшення планових показників відбулися в результаті приведення у відповідність показників спеціального фонду на кінець року, згідно листа УДКСУ м. Лисичанськ Луганської області № 02-42/1450 від 01.12.2020 року, КЕКВ 3110 зменшення планових показників відбувся в зв'язку з розпорядженням фінуправління від 16.04.2020 року, залишок планів відбувся   через відсутність у постачальника в повному обсязі  спеціальних засобів корекції для придбання.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</si>
</sst>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/>
    <xf numFmtId="0" fontId="9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2" borderId="8" xfId="0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top" wrapText="1"/>
    </xf>
    <xf numFmtId="0" fontId="9" fillId="0" borderId="1" xfId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justify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ligazakon.ua/l_doc2.nsf/link1/RE30165.html" TargetMode="External"/><Relationship Id="rId3" Type="http://schemas.openxmlformats.org/officeDocument/2006/relationships/hyperlink" Target="http://search.ligazakon.ua/l_doc2.nsf/link1/RE30165.html" TargetMode="External"/><Relationship Id="rId7" Type="http://schemas.openxmlformats.org/officeDocument/2006/relationships/hyperlink" Target="http://search.ligazakon.ua/l_doc2.nsf/link1/RE30165.html" TargetMode="External"/><Relationship Id="rId2" Type="http://schemas.openxmlformats.org/officeDocument/2006/relationships/hyperlink" Target="http://search.ligazakon.ua/l_doc2.nsf/link1/RE30165.html" TargetMode="External"/><Relationship Id="rId1" Type="http://schemas.openxmlformats.org/officeDocument/2006/relationships/hyperlink" Target="http://search.ligazakon.ua/l_doc2.nsf/link1/RE30165.html" TargetMode="External"/><Relationship Id="rId6" Type="http://schemas.openxmlformats.org/officeDocument/2006/relationships/hyperlink" Target="http://search.ligazakon.ua/l_doc2.nsf/link1/RE30165.html" TargetMode="External"/><Relationship Id="rId5" Type="http://schemas.openxmlformats.org/officeDocument/2006/relationships/hyperlink" Target="http://search.ligazakon.ua/l_doc2.nsf/link1/RE30165.html" TargetMode="External"/><Relationship Id="rId4" Type="http://schemas.openxmlformats.org/officeDocument/2006/relationships/hyperlink" Target="http://search.ligazakon.ua/l_doc2.nsf/link1/RE30165.html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BreakPreview" zoomScale="60" zoomScaleNormal="100" workbookViewId="0">
      <selection activeCell="B19" sqref="B19"/>
    </sheetView>
  </sheetViews>
  <sheetFormatPr defaultRowHeight="12.75" x14ac:dyDescent="0.2"/>
  <cols>
    <col min="1" max="1" width="3.140625" customWidth="1"/>
    <col min="2" max="2" width="20.85546875" customWidth="1"/>
    <col min="3" max="3" width="3.5703125" customWidth="1"/>
    <col min="4" max="4" width="15.42578125" customWidth="1"/>
    <col min="5" max="5" width="4" customWidth="1"/>
    <col min="6" max="6" width="60.85546875" customWidth="1"/>
    <col min="8" max="8" width="10" customWidth="1"/>
    <col min="9" max="9" width="9.5703125" customWidth="1"/>
  </cols>
  <sheetData>
    <row r="1" spans="1:10" ht="15" x14ac:dyDescent="0.2">
      <c r="G1" s="38" t="s">
        <v>15</v>
      </c>
    </row>
    <row r="2" spans="1:10" ht="15" x14ac:dyDescent="0.2">
      <c r="G2" s="38" t="s">
        <v>16</v>
      </c>
    </row>
    <row r="3" spans="1:10" ht="15" x14ac:dyDescent="0.2">
      <c r="G3" s="38" t="s">
        <v>17</v>
      </c>
    </row>
    <row r="4" spans="1:10" ht="15" x14ac:dyDescent="0.2">
      <c r="G4" s="38" t="s">
        <v>18</v>
      </c>
    </row>
    <row r="5" spans="1:10" ht="15" x14ac:dyDescent="0.2">
      <c r="G5" s="38" t="s">
        <v>19</v>
      </c>
    </row>
    <row r="6" spans="1:10" ht="15" x14ac:dyDescent="0.2">
      <c r="G6" s="38" t="s">
        <v>20</v>
      </c>
    </row>
    <row r="10" spans="1:10" ht="15.75" x14ac:dyDescent="0.2">
      <c r="A10" s="60" t="s">
        <v>0</v>
      </c>
      <c r="B10" s="60"/>
      <c r="C10" s="60"/>
      <c r="D10" s="60"/>
      <c r="E10" s="60"/>
      <c r="F10" s="60"/>
    </row>
    <row r="11" spans="1:10" ht="15.75" x14ac:dyDescent="0.2">
      <c r="A11" s="60" t="s">
        <v>79</v>
      </c>
      <c r="B11" s="60"/>
      <c r="C11" s="60"/>
      <c r="D11" s="60"/>
      <c r="E11" s="60"/>
      <c r="F11" s="60"/>
    </row>
    <row r="12" spans="1:10" ht="15.75" x14ac:dyDescent="0.2">
      <c r="A12" s="1"/>
    </row>
    <row r="13" spans="1:10" ht="15.75" x14ac:dyDescent="0.2">
      <c r="A13" s="1"/>
    </row>
    <row r="14" spans="1:10" ht="15.75" x14ac:dyDescent="0.2">
      <c r="A14" s="1"/>
    </row>
    <row r="15" spans="1:10" s="7" customFormat="1" ht="24" customHeight="1" x14ac:dyDescent="0.25">
      <c r="A15" s="9" t="s">
        <v>12</v>
      </c>
      <c r="B15" s="28" t="s">
        <v>73</v>
      </c>
      <c r="C15" s="29"/>
      <c r="D15" s="63" t="s">
        <v>74</v>
      </c>
      <c r="E15" s="63"/>
      <c r="F15" s="63"/>
      <c r="G15" s="63"/>
      <c r="H15" s="63"/>
      <c r="I15" s="63"/>
      <c r="J15" s="63"/>
    </row>
    <row r="16" spans="1:10" s="7" customFormat="1" ht="16.5" customHeight="1" x14ac:dyDescent="0.2">
      <c r="A16" s="8"/>
      <c r="B16" s="6" t="s">
        <v>2</v>
      </c>
      <c r="C16" s="6"/>
      <c r="D16" s="65" t="s">
        <v>3</v>
      </c>
      <c r="E16" s="65"/>
      <c r="F16" s="65"/>
      <c r="G16" s="34"/>
      <c r="H16" s="34"/>
      <c r="I16" s="34"/>
      <c r="J16" s="34"/>
    </row>
    <row r="17" spans="1:11" s="7" customFormat="1" ht="23.25" customHeight="1" x14ac:dyDescent="0.25">
      <c r="A17" s="9" t="s">
        <v>13</v>
      </c>
      <c r="B17" s="64" t="s">
        <v>74</v>
      </c>
      <c r="C17" s="64"/>
      <c r="D17" s="64"/>
      <c r="E17" s="64"/>
      <c r="F17" s="64"/>
      <c r="G17" s="64"/>
      <c r="H17" s="64"/>
      <c r="I17" s="64"/>
      <c r="J17" s="64"/>
    </row>
    <row r="18" spans="1:11" s="7" customFormat="1" ht="14.25" customHeight="1" x14ac:dyDescent="0.2">
      <c r="A18" s="6"/>
      <c r="B18" s="65" t="s">
        <v>4</v>
      </c>
      <c r="C18" s="65"/>
      <c r="D18" s="65"/>
      <c r="E18" s="65"/>
      <c r="F18" s="65"/>
      <c r="G18" s="34"/>
      <c r="H18" s="34"/>
      <c r="I18" s="34"/>
      <c r="J18" s="34"/>
    </row>
    <row r="19" spans="1:11" ht="36.75" customHeight="1" x14ac:dyDescent="0.25">
      <c r="A19" s="9" t="s">
        <v>14</v>
      </c>
      <c r="B19" s="28" t="s">
        <v>130</v>
      </c>
      <c r="C19" s="10"/>
      <c r="D19" s="28" t="s">
        <v>88</v>
      </c>
      <c r="E19" s="10"/>
      <c r="F19" s="64" t="s">
        <v>89</v>
      </c>
      <c r="G19" s="64"/>
      <c r="H19" s="64"/>
      <c r="I19" s="64"/>
      <c r="J19" s="64"/>
    </row>
    <row r="20" spans="1:11" ht="15" customHeight="1" x14ac:dyDescent="0.2">
      <c r="A20" s="2"/>
      <c r="B20" s="2" t="s">
        <v>5</v>
      </c>
      <c r="C20" s="2"/>
      <c r="D20" s="2" t="s">
        <v>6</v>
      </c>
      <c r="E20" s="2"/>
      <c r="F20" s="62" t="s">
        <v>7</v>
      </c>
      <c r="G20" s="62"/>
      <c r="H20" s="62"/>
      <c r="I20" s="37"/>
      <c r="J20" s="37"/>
    </row>
    <row r="21" spans="1:11" ht="27" customHeight="1" x14ac:dyDescent="0.2">
      <c r="A21" s="3" t="s">
        <v>8</v>
      </c>
      <c r="B21" s="32"/>
      <c r="C21" s="32"/>
      <c r="D21" s="32"/>
      <c r="E21" s="32"/>
      <c r="F21" s="32"/>
      <c r="G21" s="32"/>
      <c r="H21" s="32"/>
      <c r="I21" s="32"/>
      <c r="J21" s="32"/>
    </row>
    <row r="22" spans="1:11" ht="29.25" customHeight="1" x14ac:dyDescent="0.25">
      <c r="A22" s="4" t="s">
        <v>75</v>
      </c>
      <c r="B22" s="66" t="s">
        <v>91</v>
      </c>
      <c r="C22" s="66"/>
      <c r="D22" s="66"/>
      <c r="E22" s="66"/>
      <c r="F22" s="66"/>
      <c r="G22" s="66"/>
      <c r="H22" s="66"/>
      <c r="I22" s="66"/>
      <c r="J22" s="66"/>
      <c r="K22" s="66"/>
    </row>
    <row r="23" spans="1:11" ht="31.5" customHeight="1" x14ac:dyDescent="0.25">
      <c r="A23" s="4" t="s">
        <v>76</v>
      </c>
      <c r="B23" s="66" t="s">
        <v>92</v>
      </c>
      <c r="C23" s="66"/>
      <c r="D23" s="66"/>
      <c r="E23" s="66"/>
      <c r="F23" s="66"/>
      <c r="G23" s="66"/>
      <c r="H23" s="66"/>
      <c r="I23" s="66"/>
      <c r="J23" s="66"/>
      <c r="K23" s="66"/>
    </row>
    <row r="24" spans="1:11" ht="31.5" customHeight="1" x14ac:dyDescent="0.25">
      <c r="A24" s="4" t="s">
        <v>77</v>
      </c>
      <c r="B24" s="66" t="s">
        <v>93</v>
      </c>
      <c r="C24" s="66"/>
      <c r="D24" s="66"/>
      <c r="E24" s="66"/>
      <c r="F24" s="66"/>
      <c r="G24" s="66"/>
      <c r="H24" s="66"/>
      <c r="I24" s="66"/>
      <c r="J24" s="66"/>
      <c r="K24" s="66"/>
    </row>
    <row r="25" spans="1:11" ht="15.75" x14ac:dyDescent="0.25">
      <c r="A25" s="4" t="s">
        <v>90</v>
      </c>
      <c r="B25" s="33" t="s">
        <v>78</v>
      </c>
      <c r="C25" s="32"/>
      <c r="D25" s="32"/>
      <c r="E25" s="32"/>
      <c r="F25" s="32"/>
      <c r="G25" s="32"/>
      <c r="H25" s="32"/>
      <c r="I25" s="32"/>
      <c r="J25" s="32"/>
    </row>
    <row r="26" spans="1:11" ht="24.75" customHeight="1" x14ac:dyDescent="0.25">
      <c r="A26" s="36" t="s">
        <v>10</v>
      </c>
      <c r="B26" s="35"/>
      <c r="C26" s="32"/>
      <c r="D26" s="32"/>
      <c r="E26" s="32"/>
      <c r="F26" s="32"/>
      <c r="G26" s="32"/>
      <c r="H26" s="32"/>
      <c r="I26" s="32"/>
      <c r="J26" s="32"/>
    </row>
    <row r="27" spans="1:11" ht="19.5" customHeight="1" x14ac:dyDescent="0.2">
      <c r="A27" s="61" t="s">
        <v>94</v>
      </c>
      <c r="B27" s="61"/>
      <c r="C27" s="61"/>
      <c r="D27" s="61"/>
      <c r="E27" s="61"/>
      <c r="F27" s="61"/>
      <c r="G27" s="61"/>
      <c r="H27" s="61"/>
      <c r="I27" s="61"/>
      <c r="J27" s="61"/>
    </row>
    <row r="28" spans="1:11" ht="22.5" customHeight="1" x14ac:dyDescent="0.2">
      <c r="A28" s="3" t="s">
        <v>11</v>
      </c>
      <c r="B28" s="32"/>
      <c r="C28" s="32"/>
      <c r="D28" s="32"/>
      <c r="E28" s="32"/>
      <c r="F28" s="32"/>
      <c r="G28" s="32"/>
      <c r="H28" s="32"/>
      <c r="I28" s="32"/>
      <c r="J28" s="32"/>
    </row>
    <row r="29" spans="1:11" ht="15.75" x14ac:dyDescent="0.25">
      <c r="A29" s="4" t="s">
        <v>75</v>
      </c>
      <c r="B29" s="33" t="s">
        <v>95</v>
      </c>
      <c r="C29" s="32"/>
      <c r="D29" s="32"/>
      <c r="E29" s="32"/>
      <c r="F29" s="32"/>
      <c r="G29" s="32"/>
      <c r="H29" s="32"/>
      <c r="I29" s="32"/>
      <c r="J29" s="32"/>
    </row>
    <row r="30" spans="1:11" ht="15.6" x14ac:dyDescent="0.3">
      <c r="A30" s="4"/>
      <c r="B30" s="32"/>
      <c r="C30" s="32"/>
      <c r="D30" s="32"/>
      <c r="E30" s="32"/>
      <c r="F30" s="32"/>
      <c r="G30" s="32"/>
      <c r="H30" s="32"/>
      <c r="I30" s="32"/>
      <c r="J30" s="32"/>
    </row>
  </sheetData>
  <mergeCells count="12">
    <mergeCell ref="A10:F10"/>
    <mergeCell ref="A11:F11"/>
    <mergeCell ref="A27:J27"/>
    <mergeCell ref="F20:H20"/>
    <mergeCell ref="D15:J15"/>
    <mergeCell ref="B17:J17"/>
    <mergeCell ref="F19:J19"/>
    <mergeCell ref="D16:F16"/>
    <mergeCell ref="B18:F18"/>
    <mergeCell ref="B22:K22"/>
    <mergeCell ref="B23:K23"/>
    <mergeCell ref="B24:K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BreakPreview" zoomScale="60" zoomScaleNormal="100" workbookViewId="0">
      <selection activeCell="D32" sqref="D32"/>
    </sheetView>
  </sheetViews>
  <sheetFormatPr defaultRowHeight="12.75" x14ac:dyDescent="0.2"/>
  <cols>
    <col min="1" max="1" width="43.5703125" customWidth="1"/>
    <col min="2" max="2" width="17.5703125" customWidth="1"/>
    <col min="3" max="3" width="18.5703125" customWidth="1"/>
    <col min="4" max="4" width="17.85546875" customWidth="1"/>
    <col min="5" max="5" width="19" customWidth="1"/>
    <col min="6" max="6" width="20.42578125" customWidth="1"/>
  </cols>
  <sheetData>
    <row r="1" spans="1:6" ht="15.75" x14ac:dyDescent="0.2">
      <c r="A1" s="3" t="s">
        <v>21</v>
      </c>
    </row>
    <row r="2" spans="1:6" ht="15.75" x14ac:dyDescent="0.2">
      <c r="A2" s="3" t="s">
        <v>22</v>
      </c>
    </row>
    <row r="3" spans="1:6" ht="15.75" x14ac:dyDescent="0.2">
      <c r="F3" s="11" t="s">
        <v>23</v>
      </c>
    </row>
    <row r="4" spans="1:6" ht="93.75" customHeight="1" x14ac:dyDescent="0.2">
      <c r="A4" s="12" t="s">
        <v>24</v>
      </c>
      <c r="B4" s="12" t="s">
        <v>25</v>
      </c>
      <c r="C4" s="12" t="s">
        <v>26</v>
      </c>
      <c r="D4" s="12" t="s">
        <v>27</v>
      </c>
      <c r="E4" s="12" t="s">
        <v>28</v>
      </c>
      <c r="F4" s="12" t="s">
        <v>29</v>
      </c>
    </row>
    <row r="5" spans="1:6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</row>
    <row r="6" spans="1:6" ht="15.75" customHeight="1" x14ac:dyDescent="0.2">
      <c r="A6" s="14" t="s">
        <v>30</v>
      </c>
      <c r="B6" s="54">
        <f t="shared" ref="B6:F6" si="0">SUM(B7:B8)</f>
        <v>83116.058000000005</v>
      </c>
      <c r="C6" s="54">
        <f t="shared" si="0"/>
        <v>80484.833000000013</v>
      </c>
      <c r="D6" s="54">
        <f t="shared" si="0"/>
        <v>66874.09702999999</v>
      </c>
      <c r="E6" s="54">
        <f t="shared" si="0"/>
        <v>-2631.2249999999976</v>
      </c>
      <c r="F6" s="54">
        <f t="shared" si="0"/>
        <v>-13610.735970000003</v>
      </c>
    </row>
    <row r="7" spans="1:6" ht="15.75" customHeight="1" x14ac:dyDescent="0.2">
      <c r="A7" s="14" t="s">
        <v>31</v>
      </c>
      <c r="B7" s="31">
        <f>B10+B13+B16</f>
        <v>78942.807000000001</v>
      </c>
      <c r="C7" s="50">
        <f t="shared" ref="C7:F7" si="1">C10+C13+C16</f>
        <v>77689.199000000008</v>
      </c>
      <c r="D7" s="53">
        <f t="shared" si="1"/>
        <v>64207.445029999995</v>
      </c>
      <c r="E7" s="50">
        <f t="shared" si="1"/>
        <v>-1253.6079999999977</v>
      </c>
      <c r="F7" s="50">
        <f t="shared" si="1"/>
        <v>-13481.753970000003</v>
      </c>
    </row>
    <row r="8" spans="1:6" ht="15.75" customHeight="1" x14ac:dyDescent="0.2">
      <c r="A8" s="39" t="s">
        <v>32</v>
      </c>
      <c r="B8" s="31">
        <f>B11+B14+B17</f>
        <v>4173.2510000000002</v>
      </c>
      <c r="C8" s="50">
        <f t="shared" ref="C8:F8" si="2">C11+C14+C17</f>
        <v>2795.634</v>
      </c>
      <c r="D8" s="50">
        <f t="shared" si="2"/>
        <v>2666.652</v>
      </c>
      <c r="E8" s="50">
        <f t="shared" si="2"/>
        <v>-1377.6170000000002</v>
      </c>
      <c r="F8" s="50">
        <f t="shared" si="2"/>
        <v>-128.98200000000023</v>
      </c>
    </row>
    <row r="9" spans="1:6" ht="44.25" customHeight="1" x14ac:dyDescent="0.2">
      <c r="A9" s="23" t="s">
        <v>96</v>
      </c>
      <c r="B9" s="12">
        <f>SUM(B10:B11)</f>
        <v>512.77300000000002</v>
      </c>
      <c r="C9" s="17">
        <f t="shared" ref="C9:F9" si="3">SUM(C10:C11)</f>
        <v>493.44000000000005</v>
      </c>
      <c r="D9" s="17">
        <f t="shared" si="3"/>
        <v>436.85703000000001</v>
      </c>
      <c r="E9" s="17">
        <f t="shared" si="3"/>
        <v>-19.332999999999998</v>
      </c>
      <c r="F9" s="17">
        <f t="shared" si="3"/>
        <v>-56.582970000000017</v>
      </c>
    </row>
    <row r="10" spans="1:6" ht="15.75" customHeight="1" x14ac:dyDescent="0.2">
      <c r="A10" s="14" t="s">
        <v>33</v>
      </c>
      <c r="B10" s="27">
        <v>329.98500000000001</v>
      </c>
      <c r="C10" s="27">
        <v>329.98500000000001</v>
      </c>
      <c r="D10" s="27">
        <v>274.13303000000002</v>
      </c>
      <c r="E10" s="27">
        <f>C10-B10</f>
        <v>0</v>
      </c>
      <c r="F10" s="27">
        <f>D10-C10</f>
        <v>-55.851969999999994</v>
      </c>
    </row>
    <row r="11" spans="1:6" ht="15.75" customHeight="1" x14ac:dyDescent="0.2">
      <c r="A11" s="14" t="s">
        <v>32</v>
      </c>
      <c r="B11" s="50">
        <v>182.78800000000001</v>
      </c>
      <c r="C11" s="50">
        <v>163.45500000000001</v>
      </c>
      <c r="D11" s="50">
        <v>162.72399999999999</v>
      </c>
      <c r="E11" s="50">
        <f>C11-B11</f>
        <v>-19.332999999999998</v>
      </c>
      <c r="F11" s="50">
        <f>D11-C11</f>
        <v>-0.73100000000002296</v>
      </c>
    </row>
    <row r="12" spans="1:6" ht="46.5" customHeight="1" x14ac:dyDescent="0.2">
      <c r="A12" s="14" t="s">
        <v>97</v>
      </c>
      <c r="B12" s="17">
        <f>SUM(B13:B14)</f>
        <v>82603.285000000003</v>
      </c>
      <c r="C12" s="17">
        <f t="shared" ref="C12" si="4">SUM(C13:C14)</f>
        <v>79607.566000000006</v>
      </c>
      <c r="D12" s="17">
        <f t="shared" ref="D12" si="5">SUM(D13:D14)</f>
        <v>66437.239999999991</v>
      </c>
      <c r="E12" s="17">
        <f t="shared" ref="E12" si="6">SUM(E13:E14)</f>
        <v>-2995.7189999999978</v>
      </c>
      <c r="F12" s="17">
        <f t="shared" ref="F12" si="7">SUM(F13:F14)</f>
        <v>-13170.326000000005</v>
      </c>
    </row>
    <row r="13" spans="1:6" ht="15.75" customHeight="1" x14ac:dyDescent="0.2">
      <c r="A13" s="14" t="s">
        <v>33</v>
      </c>
      <c r="B13" s="50">
        <v>78612.822</v>
      </c>
      <c r="C13" s="50">
        <v>76975.387000000002</v>
      </c>
      <c r="D13" s="50">
        <v>63933.311999999998</v>
      </c>
      <c r="E13" s="50">
        <f>C13-B13</f>
        <v>-1637.4349999999977</v>
      </c>
      <c r="F13" s="50">
        <f>D13-C13</f>
        <v>-13042.075000000004</v>
      </c>
    </row>
    <row r="14" spans="1:6" ht="15.75" customHeight="1" x14ac:dyDescent="0.2">
      <c r="A14" s="14" t="s">
        <v>32</v>
      </c>
      <c r="B14" s="50">
        <v>3990.4630000000002</v>
      </c>
      <c r="C14" s="50">
        <v>2632.1790000000001</v>
      </c>
      <c r="D14" s="50">
        <v>2503.9279999999999</v>
      </c>
      <c r="E14" s="50">
        <f>C14-B14</f>
        <v>-1358.2840000000001</v>
      </c>
      <c r="F14" s="27">
        <f>D14-C14</f>
        <v>-128.2510000000002</v>
      </c>
    </row>
    <row r="15" spans="1:6" ht="47.25" x14ac:dyDescent="0.2">
      <c r="A15" s="47" t="s">
        <v>99</v>
      </c>
      <c r="B15" s="46">
        <f>SUM(B16:B17)</f>
        <v>0</v>
      </c>
      <c r="C15" s="46">
        <f t="shared" ref="C15:F15" si="8">SUM(C16:C17)</f>
        <v>383.827</v>
      </c>
      <c r="D15" s="46">
        <f t="shared" si="8"/>
        <v>0</v>
      </c>
      <c r="E15" s="46">
        <f t="shared" si="8"/>
        <v>383.827</v>
      </c>
      <c r="F15" s="46">
        <f t="shared" si="8"/>
        <v>-383.827</v>
      </c>
    </row>
    <row r="16" spans="1:6" ht="15.75" x14ac:dyDescent="0.2">
      <c r="A16" s="47" t="s">
        <v>33</v>
      </c>
      <c r="B16" s="50"/>
      <c r="C16" s="50">
        <v>383.827</v>
      </c>
      <c r="D16" s="50"/>
      <c r="E16" s="50">
        <f>C16-B16</f>
        <v>383.827</v>
      </c>
      <c r="F16" s="50">
        <f>D16-C16</f>
        <v>-383.827</v>
      </c>
    </row>
    <row r="17" spans="1:6" ht="15.75" x14ac:dyDescent="0.2">
      <c r="A17" s="47" t="s">
        <v>32</v>
      </c>
      <c r="B17" s="46"/>
      <c r="C17" s="46"/>
      <c r="D17" s="46"/>
      <c r="E17" s="46"/>
      <c r="F17" s="50"/>
    </row>
    <row r="18" spans="1:6" ht="93.75" customHeight="1" x14ac:dyDescent="0.2">
      <c r="A18" s="67" t="s">
        <v>98</v>
      </c>
      <c r="B18" s="67"/>
      <c r="C18" s="67"/>
      <c r="D18" s="67"/>
      <c r="E18" s="67"/>
      <c r="F18" s="67"/>
    </row>
    <row r="19" spans="1:6" ht="7.5" customHeight="1" x14ac:dyDescent="0.3">
      <c r="A19" s="4" t="s">
        <v>9</v>
      </c>
    </row>
    <row r="21" spans="1:6" ht="15.75" x14ac:dyDescent="0.2">
      <c r="A21" s="3"/>
    </row>
  </sheetData>
  <mergeCells count="1">
    <mergeCell ref="A18:F18"/>
  </mergeCells>
  <pageMargins left="0.7" right="0.7" top="0.75" bottom="0.75" header="0.3" footer="0.3"/>
  <pageSetup paperSize="9" scale="89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view="pageBreakPreview" topLeftCell="A22" zoomScale="75" zoomScaleNormal="100" zoomScaleSheetLayoutView="75" workbookViewId="0">
      <selection activeCell="B25" sqref="B25:L26"/>
    </sheetView>
  </sheetViews>
  <sheetFormatPr defaultRowHeight="12.75" x14ac:dyDescent="0.2"/>
  <cols>
    <col min="1" max="1" width="14.28515625" customWidth="1"/>
    <col min="2" max="11" width="11.85546875" customWidth="1"/>
  </cols>
  <sheetData>
    <row r="1" spans="1:11" ht="15.75" x14ac:dyDescent="0.2">
      <c r="A1" s="3" t="s">
        <v>35</v>
      </c>
    </row>
    <row r="2" spans="1:11" ht="15.75" x14ac:dyDescent="0.2">
      <c r="A2" s="11"/>
      <c r="K2" s="11" t="s">
        <v>23</v>
      </c>
    </row>
    <row r="3" spans="1:11" ht="47.25" customHeight="1" x14ac:dyDescent="0.2">
      <c r="A3" s="12" t="s">
        <v>36</v>
      </c>
      <c r="B3" s="70" t="s">
        <v>25</v>
      </c>
      <c r="C3" s="70"/>
      <c r="D3" s="70" t="s">
        <v>26</v>
      </c>
      <c r="E3" s="70"/>
      <c r="F3" s="70" t="s">
        <v>27</v>
      </c>
      <c r="G3" s="70"/>
      <c r="H3" s="70" t="s">
        <v>28</v>
      </c>
      <c r="I3" s="70"/>
      <c r="J3" s="70" t="s">
        <v>29</v>
      </c>
      <c r="K3" s="70"/>
    </row>
    <row r="4" spans="1:11" ht="29.25" customHeight="1" x14ac:dyDescent="0.2">
      <c r="A4" s="12" t="s">
        <v>37</v>
      </c>
      <c r="B4" s="13" t="s">
        <v>38</v>
      </c>
      <c r="C4" s="13" t="s">
        <v>39</v>
      </c>
      <c r="D4" s="13" t="s">
        <v>38</v>
      </c>
      <c r="E4" s="13" t="s">
        <v>39</v>
      </c>
      <c r="F4" s="13" t="s">
        <v>38</v>
      </c>
      <c r="G4" s="13" t="s">
        <v>39</v>
      </c>
      <c r="H4" s="13" t="s">
        <v>38</v>
      </c>
      <c r="I4" s="13" t="s">
        <v>39</v>
      </c>
      <c r="J4" s="13" t="s">
        <v>38</v>
      </c>
      <c r="K4" s="13" t="s">
        <v>39</v>
      </c>
    </row>
    <row r="5" spans="1:1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</row>
    <row r="6" spans="1:11" x14ac:dyDescent="0.2">
      <c r="A6" s="41">
        <v>2111</v>
      </c>
      <c r="B6" s="43">
        <v>49167.125999999997</v>
      </c>
      <c r="C6" s="43"/>
      <c r="D6" s="43">
        <v>49549.862000000001</v>
      </c>
      <c r="E6" s="43"/>
      <c r="F6" s="43">
        <v>41507.011709999999</v>
      </c>
      <c r="G6" s="43"/>
      <c r="H6" s="43">
        <f t="shared" ref="H6:H21" si="0">D6-B6</f>
        <v>382.73600000000442</v>
      </c>
      <c r="I6" s="43">
        <f t="shared" ref="I6:I21" si="1">E6-C6</f>
        <v>0</v>
      </c>
      <c r="J6" s="43">
        <f t="shared" ref="J6:J21" si="2">F6-D6</f>
        <v>-8042.8502900000021</v>
      </c>
      <c r="K6" s="43">
        <f t="shared" ref="K6:K21" si="3">G6-E6</f>
        <v>0</v>
      </c>
    </row>
    <row r="7" spans="1:11" x14ac:dyDescent="0.2">
      <c r="A7" s="41">
        <v>2120</v>
      </c>
      <c r="B7" s="43">
        <v>10798.924999999999</v>
      </c>
      <c r="C7" s="43"/>
      <c r="D7" s="43">
        <v>10883.128000000001</v>
      </c>
      <c r="E7" s="43"/>
      <c r="F7" s="43">
        <v>9545.0060300000005</v>
      </c>
      <c r="G7" s="43"/>
      <c r="H7" s="43">
        <f t="shared" si="0"/>
        <v>84.203000000001339</v>
      </c>
      <c r="I7" s="43">
        <f t="shared" si="1"/>
        <v>0</v>
      </c>
      <c r="J7" s="43">
        <f t="shared" si="2"/>
        <v>-1338.1219700000001</v>
      </c>
      <c r="K7" s="43">
        <f t="shared" si="3"/>
        <v>0</v>
      </c>
    </row>
    <row r="8" spans="1:11" x14ac:dyDescent="0.2">
      <c r="A8" s="41">
        <v>2210</v>
      </c>
      <c r="B8" s="43">
        <v>2145.9659999999999</v>
      </c>
      <c r="C8" s="43">
        <v>7.5</v>
      </c>
      <c r="D8" s="43">
        <v>2054.9940000000001</v>
      </c>
      <c r="E8" s="43">
        <f>7.5+560.60063</f>
        <v>568.10063000000002</v>
      </c>
      <c r="F8" s="43">
        <v>1336.1064799999999</v>
      </c>
      <c r="G8" s="43">
        <f>5.69464+560.60063</f>
        <v>566.29527000000007</v>
      </c>
      <c r="H8" s="43">
        <f t="shared" si="0"/>
        <v>-90.971999999999753</v>
      </c>
      <c r="I8" s="43">
        <f t="shared" si="1"/>
        <v>560.60063000000002</v>
      </c>
      <c r="J8" s="43">
        <f t="shared" si="2"/>
        <v>-718.88752000000022</v>
      </c>
      <c r="K8" s="43">
        <f t="shared" si="3"/>
        <v>-1.8053599999999506</v>
      </c>
    </row>
    <row r="9" spans="1:11" x14ac:dyDescent="0.2">
      <c r="A9" s="49">
        <v>2220</v>
      </c>
      <c r="B9" s="43">
        <v>56.305999999999997</v>
      </c>
      <c r="C9" s="43"/>
      <c r="D9" s="43">
        <v>134.86600000000001</v>
      </c>
      <c r="E9" s="43">
        <v>6.9658100000000003</v>
      </c>
      <c r="F9" s="43">
        <v>96.809899999999999</v>
      </c>
      <c r="G9" s="43">
        <v>6.9658100000000003</v>
      </c>
      <c r="H9" s="43">
        <f t="shared" si="0"/>
        <v>78.560000000000016</v>
      </c>
      <c r="I9" s="43">
        <f t="shared" si="1"/>
        <v>6.9658100000000003</v>
      </c>
      <c r="J9" s="43">
        <f t="shared" si="2"/>
        <v>-38.056100000000015</v>
      </c>
      <c r="K9" s="43">
        <f t="shared" si="3"/>
        <v>0</v>
      </c>
    </row>
    <row r="10" spans="1:11" x14ac:dyDescent="0.2">
      <c r="A10" s="49">
        <v>2230</v>
      </c>
      <c r="B10" s="43">
        <v>5290.41</v>
      </c>
      <c r="C10" s="43">
        <v>3982.953</v>
      </c>
      <c r="D10" s="43">
        <v>3507.5279999999998</v>
      </c>
      <c r="E10" s="43">
        <v>2054.953</v>
      </c>
      <c r="F10" s="43">
        <v>3357.4705199999999</v>
      </c>
      <c r="G10" s="43">
        <v>1928.51656</v>
      </c>
      <c r="H10" s="43">
        <f t="shared" si="0"/>
        <v>-1782.8820000000001</v>
      </c>
      <c r="I10" s="43">
        <f t="shared" si="1"/>
        <v>-1928</v>
      </c>
      <c r="J10" s="43">
        <f t="shared" si="2"/>
        <v>-150.05747999999994</v>
      </c>
      <c r="K10" s="43">
        <f t="shared" si="3"/>
        <v>-126.43643999999995</v>
      </c>
    </row>
    <row r="11" spans="1:11" x14ac:dyDescent="0.2">
      <c r="A11" s="41">
        <v>2240</v>
      </c>
      <c r="B11" s="43">
        <v>1281.78</v>
      </c>
      <c r="C11" s="43">
        <v>5.0000000000000001E-3</v>
      </c>
      <c r="D11" s="43">
        <v>2571.5250000000001</v>
      </c>
      <c r="E11" s="43">
        <f>0.005+2.15</f>
        <v>2.1549999999999998</v>
      </c>
      <c r="F11" s="43">
        <v>1949.94947</v>
      </c>
      <c r="G11" s="43">
        <v>2.15</v>
      </c>
      <c r="H11" s="43">
        <f t="shared" si="0"/>
        <v>1289.7450000000001</v>
      </c>
      <c r="I11" s="43">
        <f t="shared" si="1"/>
        <v>2.15</v>
      </c>
      <c r="J11" s="43">
        <f t="shared" si="2"/>
        <v>-621.57553000000007</v>
      </c>
      <c r="K11" s="43">
        <f t="shared" si="3"/>
        <v>-4.9999999999998934E-3</v>
      </c>
    </row>
    <row r="12" spans="1:11" x14ac:dyDescent="0.2">
      <c r="A12" s="41">
        <v>2250</v>
      </c>
      <c r="B12" s="43">
        <v>31.65</v>
      </c>
      <c r="C12" s="43"/>
      <c r="D12" s="43">
        <v>11.56</v>
      </c>
      <c r="E12" s="43"/>
      <c r="F12" s="43"/>
      <c r="G12" s="43"/>
      <c r="H12" s="43">
        <f t="shared" si="0"/>
        <v>-20.089999999999996</v>
      </c>
      <c r="I12" s="43">
        <f t="shared" si="1"/>
        <v>0</v>
      </c>
      <c r="J12" s="43">
        <f t="shared" si="2"/>
        <v>-11.56</v>
      </c>
      <c r="K12" s="43">
        <f t="shared" si="3"/>
        <v>0</v>
      </c>
    </row>
    <row r="13" spans="1:11" x14ac:dyDescent="0.2">
      <c r="A13" s="49">
        <v>2271</v>
      </c>
      <c r="B13" s="43">
        <v>6987.2389999999996</v>
      </c>
      <c r="C13" s="43"/>
      <c r="D13" s="43">
        <v>6027.6909999999998</v>
      </c>
      <c r="E13" s="43"/>
      <c r="F13" s="43">
        <v>4143.4694</v>
      </c>
      <c r="G13" s="43"/>
      <c r="H13" s="43">
        <f t="shared" si="0"/>
        <v>-959.54799999999977</v>
      </c>
      <c r="I13" s="43">
        <f t="shared" si="1"/>
        <v>0</v>
      </c>
      <c r="J13" s="43">
        <f t="shared" si="2"/>
        <v>-1884.2215999999999</v>
      </c>
      <c r="K13" s="43">
        <f t="shared" si="3"/>
        <v>0</v>
      </c>
    </row>
    <row r="14" spans="1:11" x14ac:dyDescent="0.2">
      <c r="A14" s="49">
        <v>2272</v>
      </c>
      <c r="B14" s="43">
        <v>495.28399999999999</v>
      </c>
      <c r="C14" s="43"/>
      <c r="D14" s="43">
        <v>495.28399999999999</v>
      </c>
      <c r="E14" s="43"/>
      <c r="F14" s="43">
        <v>310.01803999999998</v>
      </c>
      <c r="G14" s="43"/>
      <c r="H14" s="43">
        <f t="shared" si="0"/>
        <v>0</v>
      </c>
      <c r="I14" s="43">
        <f t="shared" si="1"/>
        <v>0</v>
      </c>
      <c r="J14" s="43">
        <f t="shared" si="2"/>
        <v>-185.26596000000001</v>
      </c>
      <c r="K14" s="43">
        <f t="shared" si="3"/>
        <v>0</v>
      </c>
    </row>
    <row r="15" spans="1:11" x14ac:dyDescent="0.2">
      <c r="A15" s="49">
        <v>2273</v>
      </c>
      <c r="B15" s="43">
        <v>1765.8489999999999</v>
      </c>
      <c r="C15" s="43"/>
      <c r="D15" s="43">
        <v>1418.279</v>
      </c>
      <c r="E15" s="43"/>
      <c r="F15" s="43">
        <v>1102.82133</v>
      </c>
      <c r="G15" s="43"/>
      <c r="H15" s="43">
        <f t="shared" si="0"/>
        <v>-347.56999999999994</v>
      </c>
      <c r="I15" s="43">
        <f t="shared" si="1"/>
        <v>0</v>
      </c>
      <c r="J15" s="43">
        <f t="shared" si="2"/>
        <v>-315.45767000000001</v>
      </c>
      <c r="K15" s="43">
        <f t="shared" si="3"/>
        <v>0</v>
      </c>
    </row>
    <row r="16" spans="1:11" x14ac:dyDescent="0.2">
      <c r="A16" s="49">
        <v>2274</v>
      </c>
      <c r="B16" s="43">
        <v>743.6</v>
      </c>
      <c r="C16" s="43"/>
      <c r="D16" s="43">
        <v>743.6</v>
      </c>
      <c r="E16" s="43"/>
      <c r="F16" s="43">
        <v>635.76626999999996</v>
      </c>
      <c r="G16" s="43"/>
      <c r="H16" s="43">
        <f t="shared" si="0"/>
        <v>0</v>
      </c>
      <c r="I16" s="43">
        <f t="shared" si="1"/>
        <v>0</v>
      </c>
      <c r="J16" s="43">
        <f t="shared" si="2"/>
        <v>-107.83373000000006</v>
      </c>
      <c r="K16" s="43">
        <f t="shared" si="3"/>
        <v>0</v>
      </c>
    </row>
    <row r="17" spans="1:17" x14ac:dyDescent="0.2">
      <c r="A17" s="49">
        <v>2275</v>
      </c>
      <c r="B17" s="43">
        <v>122.52</v>
      </c>
      <c r="C17" s="43"/>
      <c r="D17" s="43">
        <v>122.52</v>
      </c>
      <c r="E17" s="43"/>
      <c r="F17" s="43">
        <v>106.71773</v>
      </c>
      <c r="G17" s="43"/>
      <c r="H17" s="43">
        <f t="shared" si="0"/>
        <v>0</v>
      </c>
      <c r="I17" s="43">
        <f t="shared" si="1"/>
        <v>0</v>
      </c>
      <c r="J17" s="43">
        <f t="shared" si="2"/>
        <v>-15.802269999999993</v>
      </c>
      <c r="K17" s="43">
        <f t="shared" si="3"/>
        <v>0</v>
      </c>
    </row>
    <row r="18" spans="1:17" x14ac:dyDescent="0.2">
      <c r="A18" s="49">
        <v>2281</v>
      </c>
      <c r="B18" s="43"/>
      <c r="C18" s="43"/>
      <c r="D18" s="43">
        <v>36.81</v>
      </c>
      <c r="E18" s="43"/>
      <c r="F18" s="43">
        <v>36.80809</v>
      </c>
      <c r="G18" s="43"/>
      <c r="H18" s="43">
        <f t="shared" si="0"/>
        <v>36.81</v>
      </c>
      <c r="I18" s="43">
        <f t="shared" si="1"/>
        <v>0</v>
      </c>
      <c r="J18" s="43">
        <f t="shared" si="2"/>
        <v>-1.9100000000022987E-3</v>
      </c>
      <c r="K18" s="43">
        <f t="shared" si="3"/>
        <v>0</v>
      </c>
    </row>
    <row r="19" spans="1:17" x14ac:dyDescent="0.2">
      <c r="A19" s="41">
        <v>2282</v>
      </c>
      <c r="B19" s="43">
        <v>17.652000000000001</v>
      </c>
      <c r="C19" s="43"/>
      <c r="D19" s="43">
        <v>17.652000000000001</v>
      </c>
      <c r="E19" s="43"/>
      <c r="F19" s="43">
        <v>4.8</v>
      </c>
      <c r="G19" s="43"/>
      <c r="H19" s="43">
        <f t="shared" si="0"/>
        <v>0</v>
      </c>
      <c r="I19" s="43">
        <f t="shared" si="1"/>
        <v>0</v>
      </c>
      <c r="J19" s="43">
        <f t="shared" si="2"/>
        <v>-12.852</v>
      </c>
      <c r="K19" s="43">
        <f t="shared" si="3"/>
        <v>0</v>
      </c>
    </row>
    <row r="20" spans="1:17" x14ac:dyDescent="0.2">
      <c r="A20" s="41">
        <v>2800</v>
      </c>
      <c r="B20" s="43">
        <v>38.5</v>
      </c>
      <c r="C20" s="43">
        <v>5.0000000000000001E-3</v>
      </c>
      <c r="D20" s="43">
        <v>113.9</v>
      </c>
      <c r="E20" s="43">
        <v>5.0000000000000001E-3</v>
      </c>
      <c r="F20" s="43">
        <v>74.689890000000005</v>
      </c>
      <c r="G20" s="43"/>
      <c r="H20" s="43">
        <f t="shared" si="0"/>
        <v>75.400000000000006</v>
      </c>
      <c r="I20" s="43">
        <f t="shared" si="1"/>
        <v>0</v>
      </c>
      <c r="J20" s="43">
        <f t="shared" si="2"/>
        <v>-39.21011</v>
      </c>
      <c r="K20" s="43">
        <f t="shared" si="3"/>
        <v>-5.0000000000000001E-3</v>
      </c>
    </row>
    <row r="21" spans="1:17" x14ac:dyDescent="0.2">
      <c r="A21" s="41">
        <v>3110</v>
      </c>
      <c r="B21" s="51"/>
      <c r="C21" s="43">
        <v>182.78800000000001</v>
      </c>
      <c r="D21" s="51"/>
      <c r="E21" s="43">
        <v>163.45500000000001</v>
      </c>
      <c r="F21" s="51"/>
      <c r="G21" s="43">
        <v>162.72399999999999</v>
      </c>
      <c r="H21" s="43">
        <f t="shared" si="0"/>
        <v>0</v>
      </c>
      <c r="I21" s="43">
        <f t="shared" si="1"/>
        <v>-19.332999999999998</v>
      </c>
      <c r="J21" s="43">
        <f t="shared" si="2"/>
        <v>0</v>
      </c>
      <c r="K21" s="43">
        <f t="shared" si="3"/>
        <v>-0.73100000000002296</v>
      </c>
    </row>
    <row r="22" spans="1:17" ht="15" x14ac:dyDescent="0.2">
      <c r="A22" s="18"/>
      <c r="B22" s="44"/>
      <c r="C22" s="44"/>
      <c r="D22" s="44"/>
      <c r="E22" s="44"/>
      <c r="F22" s="44"/>
      <c r="G22" s="44"/>
      <c r="H22" s="44"/>
      <c r="I22" s="44"/>
      <c r="J22" s="55"/>
      <c r="K22" s="55"/>
    </row>
    <row r="23" spans="1:17" ht="15" x14ac:dyDescent="0.2">
      <c r="A23" s="19" t="s">
        <v>40</v>
      </c>
      <c r="B23" s="42">
        <f>SUM(B6:B22)</f>
        <v>78942.807000000001</v>
      </c>
      <c r="C23" s="42">
        <f t="shared" ref="C23:K23" si="4">SUM(C6:C22)</f>
        <v>4173.2510000000002</v>
      </c>
      <c r="D23" s="42">
        <f t="shared" si="4"/>
        <v>77689.199000000008</v>
      </c>
      <c r="E23" s="42">
        <f t="shared" si="4"/>
        <v>2795.6344400000003</v>
      </c>
      <c r="F23" s="42">
        <f t="shared" si="4"/>
        <v>64207.444860000003</v>
      </c>
      <c r="G23" s="42">
        <f t="shared" si="4"/>
        <v>2666.6516400000005</v>
      </c>
      <c r="H23" s="42">
        <f t="shared" si="4"/>
        <v>-1253.6079999999938</v>
      </c>
      <c r="I23" s="42">
        <f t="shared" si="4"/>
        <v>-1377.6165599999999</v>
      </c>
      <c r="J23" s="42">
        <f t="shared" si="4"/>
        <v>-13481.754140000003</v>
      </c>
      <c r="K23" s="42">
        <f t="shared" si="4"/>
        <v>-128.98279999999991</v>
      </c>
    </row>
    <row r="24" spans="1:17" ht="15.75" x14ac:dyDescent="0.2">
      <c r="A24" s="4" t="s">
        <v>100</v>
      </c>
    </row>
    <row r="25" spans="1:17" ht="369.75" customHeight="1" x14ac:dyDescent="0.2">
      <c r="A25" s="69" t="s">
        <v>34</v>
      </c>
      <c r="B25" s="93" t="s">
        <v>132</v>
      </c>
      <c r="C25" s="93"/>
      <c r="D25" s="93"/>
      <c r="E25" s="93"/>
      <c r="F25" s="93"/>
      <c r="G25" s="93"/>
      <c r="H25" s="93"/>
      <c r="I25" s="93"/>
      <c r="J25" s="93"/>
      <c r="K25" s="93"/>
      <c r="L25" s="93"/>
      <c r="Q25" s="59"/>
    </row>
    <row r="26" spans="1:17" ht="129" customHeight="1" x14ac:dyDescent="0.2">
      <c r="A26" s="69"/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</row>
    <row r="27" spans="1:17" ht="12" customHeight="1" x14ac:dyDescent="0.2">
      <c r="B27" s="68" t="s">
        <v>133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1:17" ht="12" customHeight="1" x14ac:dyDescent="0.2">
      <c r="A28" s="3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7" ht="12" customHeight="1" x14ac:dyDescent="0.2"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0" spans="1:17" ht="12" customHeight="1" x14ac:dyDescent="0.2"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</row>
    <row r="31" spans="1:17" ht="12" customHeight="1" x14ac:dyDescent="0.2"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</row>
    <row r="32" spans="1:17" ht="12" customHeight="1" x14ac:dyDescent="0.2"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</row>
    <row r="33" spans="2:12" ht="12" customHeight="1" x14ac:dyDescent="0.2"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</row>
    <row r="34" spans="2:12" ht="12" customHeight="1" x14ac:dyDescent="0.2"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</row>
    <row r="35" spans="2:12" ht="12" customHeight="1" x14ac:dyDescent="0.2"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</row>
    <row r="36" spans="2:12" ht="12" customHeight="1" x14ac:dyDescent="0.2"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</row>
    <row r="37" spans="2:12" ht="12" customHeight="1" x14ac:dyDescent="0.2"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</row>
    <row r="38" spans="2:12" ht="34.5" customHeight="1" x14ac:dyDescent="0.2"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</row>
  </sheetData>
  <mergeCells count="8">
    <mergeCell ref="B27:L38"/>
    <mergeCell ref="A25:A26"/>
    <mergeCell ref="B25:L26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landscape" r:id="rId1"/>
  <rowBreaks count="1" manualBreakCount="1">
    <brk id="24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view="pageBreakPreview" zoomScale="60" zoomScaleNormal="100" workbookViewId="0">
      <selection activeCell="A14" sqref="A14:G14"/>
    </sheetView>
  </sheetViews>
  <sheetFormatPr defaultRowHeight="12.75" x14ac:dyDescent="0.2"/>
  <cols>
    <col min="1" max="1" width="18.140625" customWidth="1"/>
    <col min="2" max="2" width="15.7109375" customWidth="1"/>
    <col min="3" max="3" width="19.5703125" customWidth="1"/>
    <col min="4" max="4" width="16.42578125" customWidth="1"/>
    <col min="5" max="5" width="16.140625" customWidth="1"/>
    <col min="6" max="6" width="20" customWidth="1"/>
    <col min="7" max="7" width="21.140625" customWidth="1"/>
  </cols>
  <sheetData>
    <row r="1" spans="1:7" ht="15.75" x14ac:dyDescent="0.2">
      <c r="A1" s="3" t="s">
        <v>41</v>
      </c>
    </row>
    <row r="2" spans="1:7" ht="15.75" x14ac:dyDescent="0.2">
      <c r="G2" s="11" t="s">
        <v>23</v>
      </c>
    </row>
    <row r="3" spans="1:7" ht="31.5" customHeight="1" x14ac:dyDescent="0.2">
      <c r="A3" s="70" t="s">
        <v>42</v>
      </c>
      <c r="B3" s="70" t="s">
        <v>43</v>
      </c>
      <c r="C3" s="70"/>
      <c r="D3" s="70"/>
      <c r="E3" s="70" t="s">
        <v>44</v>
      </c>
      <c r="F3" s="70"/>
      <c r="G3" s="70"/>
    </row>
    <row r="4" spans="1:7" ht="25.5" customHeight="1" x14ac:dyDescent="0.2">
      <c r="A4" s="70"/>
      <c r="B4" s="72" t="s">
        <v>45</v>
      </c>
      <c r="C4" s="72" t="s">
        <v>46</v>
      </c>
      <c r="D4" s="72"/>
      <c r="E4" s="72" t="s">
        <v>45</v>
      </c>
      <c r="F4" s="72" t="s">
        <v>46</v>
      </c>
      <c r="G4" s="72"/>
    </row>
    <row r="5" spans="1:7" x14ac:dyDescent="0.2">
      <c r="A5" s="70"/>
      <c r="B5" s="72"/>
      <c r="C5" s="21" t="s">
        <v>47</v>
      </c>
      <c r="D5" s="21" t="s">
        <v>48</v>
      </c>
      <c r="E5" s="72"/>
      <c r="F5" s="21" t="s">
        <v>47</v>
      </c>
      <c r="G5" s="21" t="s">
        <v>48</v>
      </c>
    </row>
    <row r="6" spans="1:7" x14ac:dyDescent="0.2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</row>
    <row r="7" spans="1:7" ht="56.25" customHeight="1" x14ac:dyDescent="0.2">
      <c r="A7" s="14" t="s">
        <v>49</v>
      </c>
      <c r="B7" s="56">
        <f>B11</f>
        <v>83.891440000000003</v>
      </c>
      <c r="C7" s="56">
        <f t="shared" ref="C7:G7" si="0">C11</f>
        <v>98.278540000000007</v>
      </c>
      <c r="D7" s="56">
        <f t="shared" si="0"/>
        <v>0</v>
      </c>
      <c r="E7" s="56">
        <f t="shared" si="0"/>
        <v>287.45066000000003</v>
      </c>
      <c r="F7" s="56">
        <f t="shared" si="0"/>
        <v>301.29084999999998</v>
      </c>
      <c r="G7" s="56">
        <f t="shared" si="0"/>
        <v>0</v>
      </c>
    </row>
    <row r="8" spans="1:7" ht="33" customHeight="1" x14ac:dyDescent="0.2">
      <c r="A8" s="14" t="s">
        <v>50</v>
      </c>
      <c r="B8" s="22"/>
      <c r="C8" s="22"/>
      <c r="D8" s="22"/>
      <c r="E8" s="22"/>
      <c r="F8" s="22"/>
      <c r="G8" s="22"/>
    </row>
    <row r="9" spans="1:7" ht="15.75" x14ac:dyDescent="0.2">
      <c r="A9" s="14">
        <v>2210</v>
      </c>
      <c r="B9" s="22"/>
      <c r="C9" s="22"/>
      <c r="D9" s="22"/>
      <c r="E9" s="22"/>
      <c r="F9" s="22"/>
      <c r="G9" s="22"/>
    </row>
    <row r="10" spans="1:7" ht="15.75" x14ac:dyDescent="0.2">
      <c r="A10" s="14"/>
      <c r="B10" s="22"/>
      <c r="C10" s="22"/>
      <c r="D10" s="22"/>
      <c r="E10" s="22"/>
      <c r="F10" s="22"/>
      <c r="G10" s="22"/>
    </row>
    <row r="11" spans="1:7" ht="35.25" customHeight="1" x14ac:dyDescent="0.2">
      <c r="A11" s="14" t="s">
        <v>51</v>
      </c>
      <c r="B11" s="56">
        <v>83.891440000000003</v>
      </c>
      <c r="C11" s="56">
        <v>98.278540000000007</v>
      </c>
      <c r="D11" s="56"/>
      <c r="E11" s="56">
        <v>287.45066000000003</v>
      </c>
      <c r="F11" s="56">
        <v>301.29084999999998</v>
      </c>
      <c r="G11" s="22"/>
    </row>
    <row r="12" spans="1:7" ht="15.75" x14ac:dyDescent="0.2">
      <c r="A12" s="14"/>
      <c r="B12" s="22"/>
      <c r="C12" s="22"/>
      <c r="D12" s="22"/>
      <c r="E12" s="22"/>
      <c r="F12" s="22"/>
      <c r="G12" s="22"/>
    </row>
    <row r="13" spans="1:7" ht="15.75" x14ac:dyDescent="0.2">
      <c r="A13" s="14"/>
      <c r="B13" s="22"/>
      <c r="C13" s="22"/>
      <c r="D13" s="22"/>
      <c r="E13" s="22"/>
      <c r="F13" s="22"/>
      <c r="G13" s="22"/>
    </row>
    <row r="14" spans="1:7" ht="54" customHeight="1" x14ac:dyDescent="0.2">
      <c r="A14" s="71" t="s">
        <v>131</v>
      </c>
      <c r="B14" s="71"/>
      <c r="C14" s="71"/>
      <c r="D14" s="71"/>
      <c r="E14" s="71"/>
      <c r="F14" s="71"/>
      <c r="G14" s="71"/>
    </row>
    <row r="15" spans="1:7" ht="15.75" x14ac:dyDescent="0.2">
      <c r="A15" s="4" t="s">
        <v>9</v>
      </c>
    </row>
    <row r="16" spans="1:7" ht="15.75" x14ac:dyDescent="0.2">
      <c r="A16" s="4"/>
    </row>
    <row r="18" spans="1:1" ht="15.75" x14ac:dyDescent="0.2">
      <c r="A18" s="3"/>
    </row>
  </sheetData>
  <mergeCells count="8">
    <mergeCell ref="A14:G14"/>
    <mergeCell ref="A3:A5"/>
    <mergeCell ref="B3:D3"/>
    <mergeCell ref="E3:G3"/>
    <mergeCell ref="B4:B5"/>
    <mergeCell ref="C4:D4"/>
    <mergeCell ref="E4:E5"/>
    <mergeCell ref="F4:G4"/>
  </mergeCells>
  <hyperlinks>
    <hyperlink ref="B4" r:id="rId1" display="http://search.ligazakon.ua/l_doc2.nsf/link1/RE30165.html"/>
    <hyperlink ref="C4" r:id="rId2" display="http://search.ligazakon.ua/l_doc2.nsf/link1/RE30165.html"/>
    <hyperlink ref="E4" r:id="rId3" display="http://search.ligazakon.ua/l_doc2.nsf/link1/RE30165.html"/>
    <hyperlink ref="F4" r:id="rId4" display="http://search.ligazakon.ua/l_doc2.nsf/link1/RE30165.html"/>
    <hyperlink ref="C5" r:id="rId5" display="http://search.ligazakon.ua/l_doc2.nsf/link1/RE30165.html"/>
    <hyperlink ref="D5" r:id="rId6" display="http://search.ligazakon.ua/l_doc2.nsf/link1/RE30165.html"/>
    <hyperlink ref="F5" r:id="rId7" display="http://search.ligazakon.ua/l_doc2.nsf/link1/RE30165.html"/>
    <hyperlink ref="G5" r:id="rId8" display="http://search.ligazakon.ua/l_doc2.nsf/link1/RE30165.html"/>
  </hyperlinks>
  <pageMargins left="0.7" right="0.7" top="0.75" bottom="0.75" header="0.3" footer="0.3"/>
  <pageSetup paperSize="9" orientation="landscape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22" zoomScaleNormal="100" workbookViewId="0">
      <selection activeCell="B13" sqref="B13:F13"/>
    </sheetView>
  </sheetViews>
  <sheetFormatPr defaultRowHeight="12.75" x14ac:dyDescent="0.2"/>
  <cols>
    <col min="1" max="1" width="32.42578125" customWidth="1"/>
    <col min="2" max="6" width="21.5703125" customWidth="1"/>
  </cols>
  <sheetData>
    <row r="1" spans="1:6" ht="15.75" x14ac:dyDescent="0.2">
      <c r="A1" s="3" t="s">
        <v>52</v>
      </c>
    </row>
    <row r="2" spans="1:6" ht="15.75" x14ac:dyDescent="0.2">
      <c r="A2" s="3" t="s">
        <v>53</v>
      </c>
    </row>
    <row r="3" spans="1:6" ht="60.75" customHeight="1" x14ac:dyDescent="0.2">
      <c r="A3" s="12" t="s">
        <v>54</v>
      </c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</row>
    <row r="4" spans="1:6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</row>
    <row r="5" spans="1:6" ht="15.75" x14ac:dyDescent="0.2">
      <c r="A5" s="77" t="s">
        <v>80</v>
      </c>
      <c r="B5" s="78"/>
      <c r="C5" s="78"/>
      <c r="D5" s="78"/>
      <c r="E5" s="78"/>
      <c r="F5" s="79"/>
    </row>
    <row r="6" spans="1:6" ht="48" customHeight="1" x14ac:dyDescent="0.2">
      <c r="A6" s="47" t="s">
        <v>106</v>
      </c>
      <c r="B6" s="50">
        <v>608.32000000000005</v>
      </c>
      <c r="C6" s="50">
        <f>B6</f>
        <v>608.32000000000005</v>
      </c>
      <c r="D6" s="50">
        <v>595.71</v>
      </c>
      <c r="E6" s="50">
        <f t="shared" ref="E6:F10" si="0">C6-B6</f>
        <v>0</v>
      </c>
      <c r="F6" s="50">
        <f t="shared" si="0"/>
        <v>-12.610000000000014</v>
      </c>
    </row>
    <row r="7" spans="1:6" ht="47.25" x14ac:dyDescent="0.2">
      <c r="A7" s="47" t="s">
        <v>111</v>
      </c>
      <c r="B7" s="50">
        <v>68.174999999999997</v>
      </c>
      <c r="C7" s="50">
        <f t="shared" ref="C7:C12" si="1">B7</f>
        <v>68.174999999999997</v>
      </c>
      <c r="D7" s="50">
        <v>56.12</v>
      </c>
      <c r="E7" s="50">
        <f t="shared" si="0"/>
        <v>0</v>
      </c>
      <c r="F7" s="50">
        <f t="shared" si="0"/>
        <v>-12.055</v>
      </c>
    </row>
    <row r="8" spans="1:6" ht="15.75" x14ac:dyDescent="0.2">
      <c r="A8" s="47" t="s">
        <v>112</v>
      </c>
      <c r="B8" s="50">
        <v>45</v>
      </c>
      <c r="C8" s="50">
        <f t="shared" si="1"/>
        <v>45</v>
      </c>
      <c r="D8" s="50">
        <v>40.11</v>
      </c>
      <c r="E8" s="50">
        <f t="shared" si="0"/>
        <v>0</v>
      </c>
      <c r="F8" s="50">
        <f t="shared" si="0"/>
        <v>-4.8900000000000006</v>
      </c>
    </row>
    <row r="9" spans="1:6" ht="15.75" x14ac:dyDescent="0.2">
      <c r="A9" s="47" t="s">
        <v>113</v>
      </c>
      <c r="B9" s="50">
        <v>274.77499999999998</v>
      </c>
      <c r="C9" s="50">
        <f t="shared" si="1"/>
        <v>274.77499999999998</v>
      </c>
      <c r="D9" s="50">
        <v>278.85000000000002</v>
      </c>
      <c r="E9" s="50">
        <f t="shared" si="0"/>
        <v>0</v>
      </c>
      <c r="F9" s="50">
        <f t="shared" si="0"/>
        <v>4.0750000000000455</v>
      </c>
    </row>
    <row r="10" spans="1:6" ht="29.25" customHeight="1" x14ac:dyDescent="0.2">
      <c r="A10" s="14" t="s">
        <v>114</v>
      </c>
      <c r="B10" s="15">
        <v>15</v>
      </c>
      <c r="C10" s="50">
        <f t="shared" si="1"/>
        <v>15</v>
      </c>
      <c r="D10" s="15">
        <v>15</v>
      </c>
      <c r="E10" s="15">
        <f t="shared" si="0"/>
        <v>0</v>
      </c>
      <c r="F10" s="15">
        <f t="shared" si="0"/>
        <v>0</v>
      </c>
    </row>
    <row r="11" spans="1:6" ht="18" customHeight="1" x14ac:dyDescent="0.2">
      <c r="A11" s="30" t="s">
        <v>122</v>
      </c>
      <c r="B11" s="31">
        <v>97</v>
      </c>
      <c r="C11" s="50">
        <f t="shared" si="1"/>
        <v>97</v>
      </c>
      <c r="D11" s="31">
        <v>92</v>
      </c>
      <c r="E11" s="31">
        <f t="shared" ref="E11:E12" si="2">C11-B11</f>
        <v>0</v>
      </c>
      <c r="F11" s="31">
        <f t="shared" ref="F11:F12" si="3">D11-C11</f>
        <v>-5</v>
      </c>
    </row>
    <row r="12" spans="1:6" ht="14.25" customHeight="1" x14ac:dyDescent="0.2">
      <c r="A12" s="30" t="s">
        <v>115</v>
      </c>
      <c r="B12" s="31">
        <v>220.37</v>
      </c>
      <c r="C12" s="50">
        <f t="shared" si="1"/>
        <v>220.37</v>
      </c>
      <c r="D12" s="31">
        <v>220.63</v>
      </c>
      <c r="E12" s="31">
        <f t="shared" si="2"/>
        <v>0</v>
      </c>
      <c r="F12" s="31">
        <f t="shared" si="3"/>
        <v>0.25999999999999091</v>
      </c>
    </row>
    <row r="13" spans="1:6" ht="47.25" customHeight="1" x14ac:dyDescent="0.2">
      <c r="A13" s="57" t="s">
        <v>102</v>
      </c>
      <c r="B13" s="73" t="s">
        <v>103</v>
      </c>
      <c r="C13" s="73"/>
      <c r="D13" s="73"/>
      <c r="E13" s="73"/>
      <c r="F13" s="74"/>
    </row>
    <row r="14" spans="1:6" ht="17.25" customHeight="1" x14ac:dyDescent="0.2">
      <c r="A14" s="77" t="s">
        <v>81</v>
      </c>
      <c r="B14" s="78"/>
      <c r="C14" s="78"/>
      <c r="D14" s="78"/>
      <c r="E14" s="78"/>
      <c r="F14" s="79"/>
    </row>
    <row r="15" spans="1:6" ht="35.25" customHeight="1" x14ac:dyDescent="0.2">
      <c r="A15" s="30" t="s">
        <v>116</v>
      </c>
      <c r="B15" s="31">
        <v>1835</v>
      </c>
      <c r="C15" s="50">
        <f t="shared" ref="C15:C16" si="4">B15</f>
        <v>1835</v>
      </c>
      <c r="D15" s="31">
        <v>1658</v>
      </c>
      <c r="E15" s="31">
        <f t="shared" ref="E15:E16" si="5">C15-B15</f>
        <v>0</v>
      </c>
      <c r="F15" s="31">
        <f t="shared" ref="F15:F16" si="6">D15-C15</f>
        <v>-177</v>
      </c>
    </row>
    <row r="16" spans="1:6" ht="39.75" customHeight="1" x14ac:dyDescent="0.2">
      <c r="A16" s="30" t="s">
        <v>117</v>
      </c>
      <c r="B16" s="31">
        <v>4673</v>
      </c>
      <c r="C16" s="50">
        <f t="shared" si="4"/>
        <v>4673</v>
      </c>
      <c r="D16" s="31">
        <v>4353</v>
      </c>
      <c r="E16" s="31">
        <f t="shared" si="5"/>
        <v>0</v>
      </c>
      <c r="F16" s="31">
        <f t="shared" si="6"/>
        <v>-320</v>
      </c>
    </row>
    <row r="17" spans="1:6" ht="35.25" customHeight="1" x14ac:dyDescent="0.2">
      <c r="A17" s="57" t="s">
        <v>104</v>
      </c>
      <c r="B17" s="75" t="s">
        <v>105</v>
      </c>
      <c r="C17" s="75"/>
      <c r="D17" s="75"/>
      <c r="E17" s="75"/>
      <c r="F17" s="76"/>
    </row>
    <row r="18" spans="1:6" ht="20.25" customHeight="1" x14ac:dyDescent="0.2">
      <c r="A18" s="77" t="s">
        <v>82</v>
      </c>
      <c r="B18" s="78"/>
      <c r="C18" s="78"/>
      <c r="D18" s="78"/>
      <c r="E18" s="78"/>
      <c r="F18" s="79"/>
    </row>
    <row r="19" spans="1:6" ht="19.5" customHeight="1" x14ac:dyDescent="0.2">
      <c r="A19" s="14" t="s">
        <v>118</v>
      </c>
      <c r="B19" s="31">
        <v>319083</v>
      </c>
      <c r="C19" s="50">
        <f t="shared" ref="C19" si="7">B19</f>
        <v>319083</v>
      </c>
      <c r="D19" s="31">
        <v>191636</v>
      </c>
      <c r="E19" s="31">
        <f t="shared" ref="E19:E20" si="8">C19-B19</f>
        <v>0</v>
      </c>
      <c r="F19" s="31">
        <f t="shared" ref="F19:F20" si="9">D19-C19</f>
        <v>-127447</v>
      </c>
    </row>
    <row r="20" spans="1:6" ht="40.5" customHeight="1" x14ac:dyDescent="0.2">
      <c r="A20" s="14" t="s">
        <v>119</v>
      </c>
      <c r="B20" s="15">
        <v>43020.6</v>
      </c>
      <c r="C20" s="50">
        <v>42337.440000000002</v>
      </c>
      <c r="D20" s="15">
        <v>38195.19</v>
      </c>
      <c r="E20" s="31">
        <f t="shared" si="8"/>
        <v>-683.15999999999622</v>
      </c>
      <c r="F20" s="31">
        <f t="shared" si="9"/>
        <v>-4142.25</v>
      </c>
    </row>
    <row r="21" spans="1:6" ht="42.75" customHeight="1" x14ac:dyDescent="0.2">
      <c r="A21" s="57" t="s">
        <v>102</v>
      </c>
      <c r="B21" s="75" t="s">
        <v>107</v>
      </c>
      <c r="C21" s="75"/>
      <c r="D21" s="75"/>
      <c r="E21" s="75"/>
      <c r="F21" s="76"/>
    </row>
    <row r="22" spans="1:6" ht="18" customHeight="1" x14ac:dyDescent="0.2">
      <c r="A22" s="77" t="s">
        <v>83</v>
      </c>
      <c r="B22" s="78"/>
      <c r="C22" s="78"/>
      <c r="D22" s="78"/>
      <c r="E22" s="78"/>
      <c r="F22" s="79"/>
    </row>
    <row r="23" spans="1:6" ht="28.5" customHeight="1" x14ac:dyDescent="0.2">
      <c r="A23" s="47" t="s">
        <v>120</v>
      </c>
      <c r="B23" s="58">
        <v>100</v>
      </c>
      <c r="C23" s="50">
        <f t="shared" ref="C23:C24" si="10">B23</f>
        <v>100</v>
      </c>
      <c r="D23" s="58">
        <v>100</v>
      </c>
      <c r="E23" s="50">
        <f>C23-B23</f>
        <v>0</v>
      </c>
      <c r="F23" s="50">
        <f>D23-C23</f>
        <v>0</v>
      </c>
    </row>
    <row r="24" spans="1:6" ht="27" customHeight="1" x14ac:dyDescent="0.2">
      <c r="A24" s="14" t="s">
        <v>121</v>
      </c>
      <c r="B24" s="15">
        <v>251</v>
      </c>
      <c r="C24" s="50">
        <f t="shared" si="10"/>
        <v>251</v>
      </c>
      <c r="D24" s="15">
        <v>197</v>
      </c>
      <c r="E24" s="31">
        <f>C24-B24</f>
        <v>0</v>
      </c>
      <c r="F24" s="31">
        <f>D24-C24</f>
        <v>-54</v>
      </c>
    </row>
    <row r="25" spans="1:6" ht="38.25" customHeight="1" x14ac:dyDescent="0.2">
      <c r="A25" s="57" t="s">
        <v>55</v>
      </c>
      <c r="B25" s="75" t="s">
        <v>108</v>
      </c>
      <c r="C25" s="75"/>
      <c r="D25" s="75"/>
      <c r="E25" s="75"/>
      <c r="F25" s="76"/>
    </row>
  </sheetData>
  <mergeCells count="8">
    <mergeCell ref="B13:F13"/>
    <mergeCell ref="B17:F17"/>
    <mergeCell ref="B21:F21"/>
    <mergeCell ref="B25:F25"/>
    <mergeCell ref="A5:F5"/>
    <mergeCell ref="A14:F14"/>
    <mergeCell ref="A18:F18"/>
    <mergeCell ref="A22:F2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25" zoomScaleNormal="100" workbookViewId="0">
      <selection activeCell="B13" sqref="B13:J13"/>
    </sheetView>
  </sheetViews>
  <sheetFormatPr defaultRowHeight="12.75" x14ac:dyDescent="0.2"/>
  <cols>
    <col min="1" max="1" width="28.28515625" customWidth="1"/>
    <col min="2" max="10" width="13.5703125" customWidth="1"/>
  </cols>
  <sheetData>
    <row r="1" spans="1:10" ht="15.75" x14ac:dyDescent="0.2">
      <c r="A1" s="3" t="s">
        <v>56</v>
      </c>
    </row>
    <row r="2" spans="1:10" ht="47.25" customHeight="1" x14ac:dyDescent="0.2">
      <c r="A2" s="83" t="s">
        <v>61</v>
      </c>
      <c r="B2" s="70" t="s">
        <v>84</v>
      </c>
      <c r="C2" s="70"/>
      <c r="D2" s="70"/>
      <c r="E2" s="70" t="s">
        <v>85</v>
      </c>
      <c r="F2" s="70"/>
      <c r="G2" s="70"/>
      <c r="H2" s="85" t="s">
        <v>57</v>
      </c>
      <c r="I2" s="86"/>
      <c r="J2" s="87"/>
    </row>
    <row r="3" spans="1:10" ht="25.5" x14ac:dyDescent="0.2">
      <c r="A3" s="84"/>
      <c r="B3" s="13" t="s">
        <v>58</v>
      </c>
      <c r="C3" s="13" t="s">
        <v>38</v>
      </c>
      <c r="D3" s="13" t="s">
        <v>59</v>
      </c>
      <c r="E3" s="13" t="s">
        <v>58</v>
      </c>
      <c r="F3" s="13" t="s">
        <v>38</v>
      </c>
      <c r="G3" s="13" t="s">
        <v>59</v>
      </c>
      <c r="H3" s="13" t="s">
        <v>58</v>
      </c>
      <c r="I3" s="13" t="s">
        <v>38</v>
      </c>
      <c r="J3" s="13" t="s">
        <v>59</v>
      </c>
    </row>
    <row r="4" spans="1:10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</row>
    <row r="5" spans="1:10" ht="18.75" customHeight="1" x14ac:dyDescent="0.2">
      <c r="A5" s="77" t="s">
        <v>80</v>
      </c>
      <c r="B5" s="78"/>
      <c r="C5" s="78"/>
      <c r="D5" s="78"/>
      <c r="E5" s="78"/>
      <c r="F5" s="78"/>
      <c r="G5" s="78"/>
      <c r="H5" s="78"/>
      <c r="I5" s="78"/>
      <c r="J5" s="79"/>
    </row>
    <row r="6" spans="1:10" ht="57" customHeight="1" x14ac:dyDescent="0.2">
      <c r="A6" s="47" t="s">
        <v>106</v>
      </c>
      <c r="B6" s="45">
        <f t="shared" ref="B6:B12" si="0">C6</f>
        <v>590.49</v>
      </c>
      <c r="C6" s="45">
        <v>590.49</v>
      </c>
      <c r="D6" s="45"/>
      <c r="E6" s="45">
        <f t="shared" ref="E6:E12" si="1">F6</f>
        <v>595.71</v>
      </c>
      <c r="F6" s="52">
        <v>595.71</v>
      </c>
      <c r="G6" s="45"/>
      <c r="H6" s="45">
        <f t="shared" ref="H6:H12" si="2">E6-B6</f>
        <v>5.2200000000000273</v>
      </c>
      <c r="I6" s="45">
        <f t="shared" ref="I6:I12" si="3">F6-C6</f>
        <v>5.2200000000000273</v>
      </c>
      <c r="J6" s="45">
        <f t="shared" ref="J6:J12" si="4">G6-D6</f>
        <v>0</v>
      </c>
    </row>
    <row r="7" spans="1:10" ht="70.5" customHeight="1" x14ac:dyDescent="0.2">
      <c r="A7" s="47" t="s">
        <v>111</v>
      </c>
      <c r="B7" s="45">
        <f t="shared" si="0"/>
        <v>62.674999999999997</v>
      </c>
      <c r="C7" s="45">
        <v>62.674999999999997</v>
      </c>
      <c r="D7" s="45"/>
      <c r="E7" s="45">
        <f t="shared" si="1"/>
        <v>56.12</v>
      </c>
      <c r="F7" s="52">
        <v>56.12</v>
      </c>
      <c r="G7" s="45"/>
      <c r="H7" s="45">
        <f t="shared" si="2"/>
        <v>-6.5549999999999997</v>
      </c>
      <c r="I7" s="45">
        <f t="shared" si="3"/>
        <v>-6.5549999999999997</v>
      </c>
      <c r="J7" s="45">
        <f t="shared" si="4"/>
        <v>0</v>
      </c>
    </row>
    <row r="8" spans="1:10" ht="24.75" customHeight="1" x14ac:dyDescent="0.2">
      <c r="A8" s="47" t="s">
        <v>112</v>
      </c>
      <c r="B8" s="45">
        <f t="shared" si="0"/>
        <v>42.55</v>
      </c>
      <c r="C8" s="45">
        <v>42.55</v>
      </c>
      <c r="D8" s="45"/>
      <c r="E8" s="45">
        <f t="shared" si="1"/>
        <v>40.11</v>
      </c>
      <c r="F8" s="52">
        <v>40.11</v>
      </c>
      <c r="G8" s="45"/>
      <c r="H8" s="45">
        <f t="shared" si="2"/>
        <v>-2.4399999999999977</v>
      </c>
      <c r="I8" s="45">
        <f t="shared" si="3"/>
        <v>-2.4399999999999977</v>
      </c>
      <c r="J8" s="45">
        <f t="shared" si="4"/>
        <v>0</v>
      </c>
    </row>
    <row r="9" spans="1:10" ht="24.75" customHeight="1" x14ac:dyDescent="0.2">
      <c r="A9" s="47" t="s">
        <v>113</v>
      </c>
      <c r="B9" s="45">
        <f t="shared" si="0"/>
        <v>271.77</v>
      </c>
      <c r="C9" s="45">
        <v>271.77</v>
      </c>
      <c r="D9" s="45"/>
      <c r="E9" s="45">
        <f t="shared" si="1"/>
        <v>278.85000000000002</v>
      </c>
      <c r="F9" s="52">
        <v>278.85000000000002</v>
      </c>
      <c r="G9" s="45"/>
      <c r="H9" s="45">
        <f t="shared" si="2"/>
        <v>7.0800000000000409</v>
      </c>
      <c r="I9" s="45">
        <f t="shared" si="3"/>
        <v>7.0800000000000409</v>
      </c>
      <c r="J9" s="45">
        <f t="shared" si="4"/>
        <v>0</v>
      </c>
    </row>
    <row r="10" spans="1:10" ht="37.5" customHeight="1" x14ac:dyDescent="0.2">
      <c r="A10" s="47" t="s">
        <v>114</v>
      </c>
      <c r="B10" s="45">
        <f t="shared" si="0"/>
        <v>15</v>
      </c>
      <c r="C10" s="45">
        <v>15</v>
      </c>
      <c r="D10" s="45"/>
      <c r="E10" s="45">
        <f t="shared" si="1"/>
        <v>15</v>
      </c>
      <c r="F10" s="52">
        <v>15</v>
      </c>
      <c r="G10" s="45"/>
      <c r="H10" s="45">
        <f t="shared" si="2"/>
        <v>0</v>
      </c>
      <c r="I10" s="45">
        <f t="shared" si="3"/>
        <v>0</v>
      </c>
      <c r="J10" s="45">
        <f t="shared" si="4"/>
        <v>0</v>
      </c>
    </row>
    <row r="11" spans="1:10" ht="23.25" customHeight="1" x14ac:dyDescent="0.2">
      <c r="A11" s="47" t="s">
        <v>101</v>
      </c>
      <c r="B11" s="45">
        <f t="shared" si="0"/>
        <v>97</v>
      </c>
      <c r="C11" s="45">
        <v>97</v>
      </c>
      <c r="D11" s="45"/>
      <c r="E11" s="45">
        <f t="shared" si="1"/>
        <v>92</v>
      </c>
      <c r="F11" s="52">
        <v>92</v>
      </c>
      <c r="G11" s="45"/>
      <c r="H11" s="45">
        <f t="shared" si="2"/>
        <v>-5</v>
      </c>
      <c r="I11" s="45">
        <f t="shared" si="3"/>
        <v>-5</v>
      </c>
      <c r="J11" s="45">
        <f t="shared" si="4"/>
        <v>0</v>
      </c>
    </row>
    <row r="12" spans="1:10" ht="37.5" customHeight="1" x14ac:dyDescent="0.2">
      <c r="A12" s="47" t="s">
        <v>115</v>
      </c>
      <c r="B12" s="45">
        <f t="shared" si="0"/>
        <v>213.49</v>
      </c>
      <c r="C12" s="45">
        <v>213.49</v>
      </c>
      <c r="D12" s="45"/>
      <c r="E12" s="45">
        <f t="shared" si="1"/>
        <v>220.63</v>
      </c>
      <c r="F12" s="52">
        <v>220.63</v>
      </c>
      <c r="G12" s="45"/>
      <c r="H12" s="45">
        <f t="shared" si="2"/>
        <v>7.1399999999999864</v>
      </c>
      <c r="I12" s="45">
        <f t="shared" si="3"/>
        <v>7.1399999999999864</v>
      </c>
      <c r="J12" s="45">
        <f t="shared" si="4"/>
        <v>0</v>
      </c>
    </row>
    <row r="13" spans="1:10" ht="39" customHeight="1" x14ac:dyDescent="0.2">
      <c r="A13" s="57" t="s">
        <v>109</v>
      </c>
      <c r="B13" s="75" t="s">
        <v>129</v>
      </c>
      <c r="C13" s="75"/>
      <c r="D13" s="75"/>
      <c r="E13" s="75"/>
      <c r="F13" s="75"/>
      <c r="G13" s="75"/>
      <c r="H13" s="75"/>
      <c r="I13" s="75"/>
      <c r="J13" s="76"/>
    </row>
    <row r="14" spans="1:10" ht="23.25" customHeight="1" x14ac:dyDescent="0.2">
      <c r="A14" s="77" t="s">
        <v>81</v>
      </c>
      <c r="B14" s="78"/>
      <c r="C14" s="78"/>
      <c r="D14" s="78"/>
      <c r="E14" s="78"/>
      <c r="F14" s="78"/>
      <c r="G14" s="78"/>
      <c r="H14" s="78"/>
      <c r="I14" s="78"/>
      <c r="J14" s="79"/>
    </row>
    <row r="15" spans="1:10" ht="52.5" customHeight="1" x14ac:dyDescent="0.2">
      <c r="A15" s="47" t="s">
        <v>116</v>
      </c>
      <c r="B15" s="45">
        <f t="shared" ref="B15:B16" si="5">C15</f>
        <v>1835</v>
      </c>
      <c r="C15" s="45">
        <v>1835</v>
      </c>
      <c r="D15" s="45"/>
      <c r="E15" s="45">
        <f t="shared" ref="E15:E16" si="6">F15</f>
        <v>1658</v>
      </c>
      <c r="F15" s="45">
        <v>1658</v>
      </c>
      <c r="G15" s="45"/>
      <c r="H15" s="45">
        <f t="shared" ref="H15:J16" si="7">E15-B15</f>
        <v>-177</v>
      </c>
      <c r="I15" s="45">
        <f t="shared" si="7"/>
        <v>-177</v>
      </c>
      <c r="J15" s="45">
        <f t="shared" si="7"/>
        <v>0</v>
      </c>
    </row>
    <row r="16" spans="1:10" ht="36" customHeight="1" x14ac:dyDescent="0.2">
      <c r="A16" s="47" t="s">
        <v>117</v>
      </c>
      <c r="B16" s="45">
        <f t="shared" si="5"/>
        <v>4673</v>
      </c>
      <c r="C16" s="45">
        <v>4673</v>
      </c>
      <c r="D16" s="45"/>
      <c r="E16" s="45">
        <f t="shared" si="6"/>
        <v>4353</v>
      </c>
      <c r="F16" s="45">
        <v>4353</v>
      </c>
      <c r="G16" s="45"/>
      <c r="H16" s="45">
        <f t="shared" si="7"/>
        <v>-320</v>
      </c>
      <c r="I16" s="45">
        <f t="shared" si="7"/>
        <v>-320</v>
      </c>
      <c r="J16" s="45">
        <f t="shared" si="7"/>
        <v>0</v>
      </c>
    </row>
    <row r="17" spans="1:10" ht="39" customHeight="1" x14ac:dyDescent="0.2">
      <c r="A17" s="48" t="s">
        <v>110</v>
      </c>
      <c r="B17" s="75" t="s">
        <v>128</v>
      </c>
      <c r="C17" s="75"/>
      <c r="D17" s="75"/>
      <c r="E17" s="75"/>
      <c r="F17" s="75"/>
      <c r="G17" s="75"/>
      <c r="H17" s="75"/>
      <c r="I17" s="75"/>
      <c r="J17" s="76"/>
    </row>
    <row r="18" spans="1:10" ht="15.75" x14ac:dyDescent="0.2">
      <c r="A18" s="77" t="s">
        <v>82</v>
      </c>
      <c r="B18" s="78"/>
      <c r="C18" s="78"/>
      <c r="D18" s="78"/>
      <c r="E18" s="78"/>
      <c r="F18" s="78"/>
      <c r="G18" s="78"/>
      <c r="H18" s="78"/>
      <c r="I18" s="78"/>
      <c r="J18" s="79"/>
    </row>
    <row r="19" spans="1:10" ht="20.25" customHeight="1" x14ac:dyDescent="0.2">
      <c r="A19" s="47" t="s">
        <v>118</v>
      </c>
      <c r="B19" s="45">
        <f t="shared" ref="B19:B20" si="8">C19</f>
        <v>275144</v>
      </c>
      <c r="C19" s="45">
        <v>275144</v>
      </c>
      <c r="D19" s="45"/>
      <c r="E19" s="45">
        <f t="shared" ref="E19:E20" si="9">F19</f>
        <v>191636</v>
      </c>
      <c r="F19" s="45">
        <v>191636</v>
      </c>
      <c r="G19" s="45"/>
      <c r="H19" s="45">
        <f t="shared" ref="H19:H20" si="10">E19-B19</f>
        <v>-83508</v>
      </c>
      <c r="I19" s="45">
        <f t="shared" ref="I19:I20" si="11">F19-C19</f>
        <v>-83508</v>
      </c>
      <c r="J19" s="45">
        <f t="shared" ref="J19:J20" si="12">G19-D19</f>
        <v>0</v>
      </c>
    </row>
    <row r="20" spans="1:10" ht="38.25" customHeight="1" x14ac:dyDescent="0.2">
      <c r="A20" s="47" t="s">
        <v>119</v>
      </c>
      <c r="B20" s="45">
        <f t="shared" si="8"/>
        <v>33254.94</v>
      </c>
      <c r="C20" s="45">
        <v>33254.94</v>
      </c>
      <c r="D20" s="45"/>
      <c r="E20" s="45">
        <f t="shared" si="9"/>
        <v>38195.19</v>
      </c>
      <c r="F20" s="45">
        <v>38195.19</v>
      </c>
      <c r="G20" s="45"/>
      <c r="H20" s="45">
        <f t="shared" si="10"/>
        <v>4940.25</v>
      </c>
      <c r="I20" s="45">
        <f t="shared" si="11"/>
        <v>4940.25</v>
      </c>
      <c r="J20" s="45">
        <f t="shared" si="12"/>
        <v>0</v>
      </c>
    </row>
    <row r="21" spans="1:10" ht="42" customHeight="1" x14ac:dyDescent="0.2">
      <c r="A21" s="57" t="s">
        <v>109</v>
      </c>
      <c r="B21" s="81" t="s">
        <v>123</v>
      </c>
      <c r="C21" s="81"/>
      <c r="D21" s="81"/>
      <c r="E21" s="81"/>
      <c r="F21" s="81"/>
      <c r="G21" s="81"/>
      <c r="H21" s="81"/>
      <c r="I21" s="81"/>
      <c r="J21" s="82"/>
    </row>
    <row r="22" spans="1:10" ht="15.75" x14ac:dyDescent="0.2">
      <c r="A22" s="77" t="s">
        <v>83</v>
      </c>
      <c r="B22" s="78"/>
      <c r="C22" s="78"/>
      <c r="D22" s="78"/>
      <c r="E22" s="78"/>
      <c r="F22" s="78"/>
      <c r="G22" s="78"/>
      <c r="H22" s="78"/>
      <c r="I22" s="78"/>
      <c r="J22" s="79"/>
    </row>
    <row r="23" spans="1:10" ht="37.5" customHeight="1" x14ac:dyDescent="0.2">
      <c r="A23" s="47" t="s">
        <v>120</v>
      </c>
      <c r="B23" s="45">
        <f t="shared" ref="B23" si="13">C23</f>
        <v>100</v>
      </c>
      <c r="C23" s="45">
        <v>100</v>
      </c>
      <c r="D23" s="45"/>
      <c r="E23" s="45">
        <f t="shared" ref="E23" si="14">F23</f>
        <v>100</v>
      </c>
      <c r="F23" s="45">
        <v>100</v>
      </c>
      <c r="G23" s="45"/>
      <c r="H23" s="45">
        <f t="shared" ref="H23:J24" si="15">E23-B23</f>
        <v>0</v>
      </c>
      <c r="I23" s="45">
        <f t="shared" si="15"/>
        <v>0</v>
      </c>
      <c r="J23" s="45">
        <f t="shared" si="15"/>
        <v>0</v>
      </c>
    </row>
    <row r="24" spans="1:10" ht="36.75" customHeight="1" x14ac:dyDescent="0.2">
      <c r="A24" s="47" t="s">
        <v>121</v>
      </c>
      <c r="B24" s="45">
        <f t="shared" ref="B24" si="16">C24</f>
        <v>250</v>
      </c>
      <c r="C24" s="45">
        <v>250</v>
      </c>
      <c r="D24" s="45"/>
      <c r="E24" s="45">
        <f t="shared" ref="E24" si="17">F24</f>
        <v>197</v>
      </c>
      <c r="F24" s="45">
        <v>197</v>
      </c>
      <c r="G24" s="45"/>
      <c r="H24" s="45">
        <f t="shared" si="15"/>
        <v>-53</v>
      </c>
      <c r="I24" s="45">
        <f t="shared" si="15"/>
        <v>-53</v>
      </c>
      <c r="J24" s="45">
        <f t="shared" si="15"/>
        <v>0</v>
      </c>
    </row>
    <row r="25" spans="1:10" ht="40.5" customHeight="1" x14ac:dyDescent="0.2">
      <c r="A25" s="57" t="s">
        <v>109</v>
      </c>
      <c r="B25" s="75" t="s">
        <v>124</v>
      </c>
      <c r="C25" s="75"/>
      <c r="D25" s="75"/>
      <c r="E25" s="75"/>
      <c r="F25" s="75"/>
      <c r="G25" s="75"/>
      <c r="H25" s="75"/>
      <c r="I25" s="75"/>
      <c r="J25" s="76"/>
    </row>
    <row r="26" spans="1:10" ht="34.5" customHeight="1" x14ac:dyDescent="0.2">
      <c r="A26" s="80" t="s">
        <v>125</v>
      </c>
      <c r="B26" s="80"/>
      <c r="C26" s="4" t="s">
        <v>126</v>
      </c>
    </row>
    <row r="27" spans="1:10" ht="7.5" customHeight="1" x14ac:dyDescent="0.3">
      <c r="A27" s="20" t="s">
        <v>60</v>
      </c>
    </row>
  </sheetData>
  <mergeCells count="13">
    <mergeCell ref="B13:J13"/>
    <mergeCell ref="B17:J17"/>
    <mergeCell ref="B21:J21"/>
    <mergeCell ref="A2:A3"/>
    <mergeCell ref="B2:D2"/>
    <mergeCell ref="E2:G2"/>
    <mergeCell ref="H2:J2"/>
    <mergeCell ref="A5:J5"/>
    <mergeCell ref="B25:J25"/>
    <mergeCell ref="A26:B26"/>
    <mergeCell ref="A14:J14"/>
    <mergeCell ref="A18:J18"/>
    <mergeCell ref="A22:J22"/>
  </mergeCells>
  <pageMargins left="0.7" right="0.7" top="0.75" bottom="0.75" header="0.3" footer="0.3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A7" sqref="A7:D7"/>
    </sheetView>
  </sheetViews>
  <sheetFormatPr defaultRowHeight="12.75" x14ac:dyDescent="0.2"/>
  <cols>
    <col min="1" max="1" width="5.140625" customWidth="1"/>
    <col min="2" max="3" width="49.5703125" customWidth="1"/>
    <col min="4" max="4" width="40.5703125" customWidth="1"/>
  </cols>
  <sheetData>
    <row r="1" spans="1:4" ht="29.25" customHeight="1" x14ac:dyDescent="0.2">
      <c r="A1" s="88" t="s">
        <v>62</v>
      </c>
      <c r="B1" s="88"/>
      <c r="C1" s="88"/>
      <c r="D1" s="88"/>
    </row>
    <row r="2" spans="1:4" ht="53.25" customHeight="1" x14ac:dyDescent="0.2">
      <c r="A2" s="12" t="s">
        <v>63</v>
      </c>
      <c r="B2" s="12" t="s">
        <v>64</v>
      </c>
      <c r="C2" s="12" t="s">
        <v>65</v>
      </c>
      <c r="D2" s="12" t="s">
        <v>66</v>
      </c>
    </row>
    <row r="3" spans="1:4" x14ac:dyDescent="0.2">
      <c r="A3" s="13">
        <v>1</v>
      </c>
      <c r="B3" s="13">
        <v>2</v>
      </c>
      <c r="C3" s="13">
        <v>3</v>
      </c>
      <c r="D3" s="13">
        <v>4</v>
      </c>
    </row>
    <row r="4" spans="1:4" ht="15.75" x14ac:dyDescent="0.2">
      <c r="A4" s="23"/>
      <c r="B4" s="23"/>
      <c r="C4" s="23"/>
      <c r="D4" s="23"/>
    </row>
    <row r="5" spans="1:4" ht="15.75" x14ac:dyDescent="0.2">
      <c r="A5" s="3"/>
    </row>
    <row r="6" spans="1:4" ht="15.75" x14ac:dyDescent="0.2">
      <c r="A6" s="3" t="s">
        <v>67</v>
      </c>
    </row>
    <row r="7" spans="1:4" ht="126.75" customHeight="1" x14ac:dyDescent="0.2">
      <c r="A7" s="61" t="s">
        <v>127</v>
      </c>
      <c r="B7" s="61"/>
      <c r="C7" s="61"/>
      <c r="D7" s="61"/>
    </row>
    <row r="8" spans="1:4" ht="15.6" x14ac:dyDescent="0.3">
      <c r="A8" s="4"/>
    </row>
    <row r="9" spans="1:4" ht="15.75" x14ac:dyDescent="0.2">
      <c r="A9" s="3" t="s">
        <v>68</v>
      </c>
    </row>
    <row r="10" spans="1:4" ht="31.5" x14ac:dyDescent="0.2">
      <c r="A10" s="12" t="s">
        <v>63</v>
      </c>
      <c r="B10" s="12" t="s">
        <v>69</v>
      </c>
      <c r="C10" s="70" t="s">
        <v>70</v>
      </c>
      <c r="D10" s="70"/>
    </row>
    <row r="11" spans="1:4" x14ac:dyDescent="0.2">
      <c r="A11" s="13">
        <v>1</v>
      </c>
      <c r="B11" s="13">
        <v>2</v>
      </c>
      <c r="C11" s="90">
        <v>3</v>
      </c>
      <c r="D11" s="90"/>
    </row>
    <row r="12" spans="1:4" ht="15.75" x14ac:dyDescent="0.2">
      <c r="A12" s="23"/>
      <c r="B12" s="14"/>
      <c r="C12" s="91"/>
      <c r="D12" s="91"/>
    </row>
    <row r="13" spans="1:4" ht="15.75" x14ac:dyDescent="0.2">
      <c r="A13" s="24"/>
      <c r="B13" s="25"/>
      <c r="C13" s="92"/>
      <c r="D13" s="92"/>
    </row>
    <row r="14" spans="1:4" ht="15.75" x14ac:dyDescent="0.2">
      <c r="A14" s="3"/>
    </row>
    <row r="15" spans="1:4" ht="33.75" customHeight="1" x14ac:dyDescent="0.25">
      <c r="A15" s="89" t="s">
        <v>86</v>
      </c>
      <c r="B15" s="89"/>
      <c r="C15" s="26" t="s">
        <v>1</v>
      </c>
      <c r="D15" s="40" t="s">
        <v>87</v>
      </c>
    </row>
    <row r="16" spans="1:4" ht="15.75" customHeight="1" x14ac:dyDescent="0.2">
      <c r="A16" s="5"/>
      <c r="B16" s="5"/>
      <c r="C16" s="2" t="s">
        <v>71</v>
      </c>
      <c r="D16" s="2" t="s">
        <v>72</v>
      </c>
    </row>
    <row r="17" spans="1:1" ht="15.75" x14ac:dyDescent="0.2">
      <c r="A17" s="16"/>
    </row>
    <row r="18" spans="1:1" ht="15.75" x14ac:dyDescent="0.2">
      <c r="A18" s="4"/>
    </row>
  </sheetData>
  <mergeCells count="7">
    <mergeCell ref="A1:D1"/>
    <mergeCell ref="A15:B15"/>
    <mergeCell ref="C10:D10"/>
    <mergeCell ref="C11:D11"/>
    <mergeCell ref="C12:D12"/>
    <mergeCell ref="C13:D13"/>
    <mergeCell ref="A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п.1-4</vt:lpstr>
      <vt:lpstr>п.5.1</vt:lpstr>
      <vt:lpstr>п.5.2</vt:lpstr>
      <vt:lpstr>п.6</vt:lpstr>
      <vt:lpstr>п.7.1</vt:lpstr>
      <vt:lpstr>п.7.2</vt:lpstr>
      <vt:lpstr>п.8-10</vt:lpstr>
      <vt:lpstr>п.5.1!Область_печати</vt:lpstr>
      <vt:lpstr>п.5.2!Область_печати</vt:lpstr>
      <vt:lpstr>п.6!Область_печати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cp:lastPrinted>2021-02-08T07:04:56Z</cp:lastPrinted>
  <dcterms:created xsi:type="dcterms:W3CDTF">2021-01-20T12:52:31Z</dcterms:created>
  <dcterms:modified xsi:type="dcterms:W3CDTF">2021-02-08T07:41:40Z</dcterms:modified>
</cp:coreProperties>
</file>