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19440" windowHeight="7575" activeTab="2"/>
  </bookViews>
  <sheets>
    <sheet name="п.1-4" sheetId="1" r:id="rId1"/>
    <sheet name="п.5.1" sheetId="2" r:id="rId2"/>
    <sheet name="п.5.2" sheetId="3" r:id="rId3"/>
    <sheet name="п.6" sheetId="4" r:id="rId4"/>
    <sheet name="п.7.1" sheetId="5" r:id="rId5"/>
    <sheet name="п.7.2" sheetId="6" r:id="rId6"/>
    <sheet name="п.8-10" sheetId="7" r:id="rId7"/>
  </sheets>
  <definedNames>
    <definedName name="__DdeLink__19739_21834217" localSheetId="5">п.7.2!#REF!</definedName>
    <definedName name="_xlnm.Print_Area" localSheetId="1">п.5.1!$A$1:$G$46</definedName>
    <definedName name="_xlnm.Print_Area" localSheetId="2">п.5.2!$A$1:$L$29</definedName>
    <definedName name="_xlnm.Print_Area" localSheetId="3">п.6!$A$1:$I$15</definedName>
  </definedNames>
  <calcPr calcId="144525"/>
</workbook>
</file>

<file path=xl/calcChain.xml><?xml version="1.0" encoding="utf-8"?>
<calcChain xmlns="http://schemas.openxmlformats.org/spreadsheetml/2006/main">
  <c r="J21" i="6" l="1"/>
  <c r="I21" i="6"/>
  <c r="E21" i="6"/>
  <c r="B21" i="6"/>
  <c r="J20" i="6"/>
  <c r="I20" i="6"/>
  <c r="E20" i="6"/>
  <c r="B20" i="6"/>
  <c r="J19" i="6"/>
  <c r="I19" i="6"/>
  <c r="E19" i="6"/>
  <c r="B19" i="6"/>
  <c r="H19" i="6" s="1"/>
  <c r="B15" i="6"/>
  <c r="B14" i="6"/>
  <c r="B13" i="6"/>
  <c r="B12" i="6"/>
  <c r="B11" i="6"/>
  <c r="B10" i="6"/>
  <c r="B9" i="6"/>
  <c r="B8" i="6"/>
  <c r="B7" i="6"/>
  <c r="B6" i="6"/>
  <c r="E15" i="6"/>
  <c r="E14" i="6"/>
  <c r="E13" i="6"/>
  <c r="E12" i="6"/>
  <c r="E11" i="6"/>
  <c r="E10" i="6"/>
  <c r="E9" i="6"/>
  <c r="E8" i="6"/>
  <c r="H8" i="6" s="1"/>
  <c r="E7" i="6"/>
  <c r="E6" i="6"/>
  <c r="J6" i="6"/>
  <c r="I6" i="6"/>
  <c r="J7" i="6"/>
  <c r="I7" i="6"/>
  <c r="H7" i="6"/>
  <c r="J8" i="6"/>
  <c r="I8" i="6"/>
  <c r="H21" i="6" l="1"/>
  <c r="H20" i="6"/>
  <c r="H6" i="6"/>
  <c r="C21" i="5" l="1"/>
  <c r="F18" i="5"/>
  <c r="E18" i="5"/>
  <c r="C25" i="5"/>
  <c r="F25" i="5" s="1"/>
  <c r="C24" i="5"/>
  <c r="F24" i="5" s="1"/>
  <c r="F19" i="5"/>
  <c r="C11" i="5"/>
  <c r="C12" i="5"/>
  <c r="C13" i="5"/>
  <c r="C14" i="5"/>
  <c r="C15" i="5"/>
  <c r="E15" i="5" s="1"/>
  <c r="F11" i="5"/>
  <c r="C10" i="5"/>
  <c r="F9" i="5"/>
  <c r="E9" i="5"/>
  <c r="F8" i="5"/>
  <c r="E8" i="5"/>
  <c r="F7" i="5"/>
  <c r="E7" i="5"/>
  <c r="F6" i="5"/>
  <c r="E24" i="5" l="1"/>
  <c r="E19" i="5"/>
  <c r="E25" i="5"/>
  <c r="F15" i="5"/>
  <c r="E11" i="5"/>
  <c r="E6" i="5"/>
  <c r="J6" i="3"/>
  <c r="K20" i="3"/>
  <c r="J20" i="3"/>
  <c r="I20" i="3"/>
  <c r="H20" i="3"/>
  <c r="B7" i="2" l="1"/>
  <c r="D8" i="2"/>
  <c r="D7" i="2"/>
  <c r="F7" i="2" s="1"/>
  <c r="C8" i="2"/>
  <c r="C7" i="2"/>
  <c r="B8" i="2"/>
  <c r="E8" i="2" s="1"/>
  <c r="F44" i="2"/>
  <c r="E44" i="2"/>
  <c r="F43" i="2"/>
  <c r="E43" i="2"/>
  <c r="F42" i="2"/>
  <c r="E42" i="2"/>
  <c r="D42" i="2"/>
  <c r="C42" i="2"/>
  <c r="B42" i="2"/>
  <c r="F41" i="2"/>
  <c r="E41" i="2"/>
  <c r="F40" i="2"/>
  <c r="E40" i="2"/>
  <c r="F39" i="2"/>
  <c r="D39" i="2"/>
  <c r="C39" i="2"/>
  <c r="B39" i="2"/>
  <c r="F38" i="2"/>
  <c r="E38" i="2"/>
  <c r="F37" i="2"/>
  <c r="E37" i="2"/>
  <c r="E36" i="2" s="1"/>
  <c r="F36" i="2"/>
  <c r="D36" i="2"/>
  <c r="C36" i="2"/>
  <c r="B36" i="2"/>
  <c r="F35" i="2"/>
  <c r="E35" i="2"/>
  <c r="F34" i="2"/>
  <c r="E34" i="2"/>
  <c r="E33" i="2" s="1"/>
  <c r="F33" i="2"/>
  <c r="D33" i="2"/>
  <c r="C33" i="2"/>
  <c r="B33" i="2"/>
  <c r="F32" i="2"/>
  <c r="E32" i="2"/>
  <c r="F31" i="2"/>
  <c r="F30" i="2" s="1"/>
  <c r="E31" i="2"/>
  <c r="E30" i="2" s="1"/>
  <c r="D30" i="2"/>
  <c r="C30" i="2"/>
  <c r="B30" i="2"/>
  <c r="F29" i="2"/>
  <c r="E29" i="2"/>
  <c r="F28" i="2"/>
  <c r="E28" i="2"/>
  <c r="F27" i="2"/>
  <c r="E27" i="2"/>
  <c r="D27" i="2"/>
  <c r="C27" i="2"/>
  <c r="B27" i="2"/>
  <c r="F26" i="2"/>
  <c r="E26" i="2"/>
  <c r="F25" i="2"/>
  <c r="E25" i="2"/>
  <c r="E24" i="2" s="1"/>
  <c r="F24" i="2"/>
  <c r="D24" i="2"/>
  <c r="C24" i="2"/>
  <c r="B24" i="2"/>
  <c r="F23" i="2"/>
  <c r="E23" i="2"/>
  <c r="F22" i="2"/>
  <c r="F21" i="2" s="1"/>
  <c r="E22" i="2"/>
  <c r="E21" i="2" s="1"/>
  <c r="D21" i="2"/>
  <c r="C21" i="2"/>
  <c r="B21" i="2"/>
  <c r="F20" i="2"/>
  <c r="E20" i="2"/>
  <c r="F17" i="2"/>
  <c r="E17" i="2"/>
  <c r="E19" i="2"/>
  <c r="F19" i="2"/>
  <c r="F18" i="2" s="1"/>
  <c r="E18" i="2"/>
  <c r="D18" i="2"/>
  <c r="C18" i="2"/>
  <c r="B18" i="2"/>
  <c r="F8" i="2" l="1"/>
  <c r="E39" i="2"/>
  <c r="E7" i="2"/>
  <c r="J15" i="6"/>
  <c r="I15" i="6"/>
  <c r="H15" i="6"/>
  <c r="J14" i="6"/>
  <c r="I14" i="6"/>
  <c r="J13" i="6"/>
  <c r="I13" i="6"/>
  <c r="J12" i="6"/>
  <c r="I12" i="6"/>
  <c r="J11" i="6"/>
  <c r="I11" i="6"/>
  <c r="J10" i="6"/>
  <c r="I10" i="6"/>
  <c r="J9" i="6"/>
  <c r="I9" i="6"/>
  <c r="H9" i="6"/>
  <c r="H14" i="6" l="1"/>
  <c r="H12" i="6"/>
  <c r="H10" i="6"/>
  <c r="H11" i="6"/>
  <c r="H13" i="6"/>
  <c r="J24" i="6" l="1"/>
  <c r="I24" i="6"/>
  <c r="E24" i="6"/>
  <c r="B24" i="6"/>
  <c r="C20" i="5"/>
  <c r="E12" i="5"/>
  <c r="E13" i="5"/>
  <c r="E10" i="5"/>
  <c r="F12" i="5"/>
  <c r="F13" i="5"/>
  <c r="F14" i="5"/>
  <c r="E14" i="5"/>
  <c r="C7" i="4"/>
  <c r="D7" i="4"/>
  <c r="E7" i="4"/>
  <c r="F7" i="4"/>
  <c r="G7" i="4"/>
  <c r="B7" i="4"/>
  <c r="H24" i="6" l="1"/>
  <c r="F10" i="5"/>
  <c r="K22" i="3"/>
  <c r="J22" i="3"/>
  <c r="I22" i="3"/>
  <c r="H22" i="3"/>
  <c r="K21" i="3"/>
  <c r="J21" i="3"/>
  <c r="I21" i="3"/>
  <c r="H21" i="3"/>
  <c r="K19" i="3"/>
  <c r="J19" i="3"/>
  <c r="I19" i="3"/>
  <c r="H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J11" i="3"/>
  <c r="H11" i="3"/>
  <c r="K10" i="3"/>
  <c r="J10" i="3"/>
  <c r="I10" i="3"/>
  <c r="H10" i="3"/>
  <c r="K9" i="3"/>
  <c r="J9" i="3"/>
  <c r="I9" i="3"/>
  <c r="H9" i="3"/>
  <c r="J8" i="3"/>
  <c r="H8" i="3"/>
  <c r="K7" i="3"/>
  <c r="J7" i="3"/>
  <c r="I7" i="3"/>
  <c r="H7" i="3"/>
  <c r="K6" i="3"/>
  <c r="I6" i="3"/>
  <c r="H6" i="3"/>
  <c r="K8" i="3" l="1"/>
  <c r="I8" i="3"/>
  <c r="K11" i="3" l="1"/>
  <c r="I11" i="3"/>
  <c r="F13" i="2"/>
  <c r="E13" i="2"/>
  <c r="E11" i="2"/>
  <c r="F11" i="2"/>
  <c r="F16" i="2"/>
  <c r="F15" i="2" s="1"/>
  <c r="E16" i="2"/>
  <c r="E15" i="2" s="1"/>
  <c r="D15" i="2"/>
  <c r="C15" i="2"/>
  <c r="B15" i="2"/>
  <c r="B25" i="6" l="1"/>
  <c r="B18" i="6"/>
  <c r="E25" i="6"/>
  <c r="E18" i="6"/>
  <c r="J25" i="6"/>
  <c r="I25" i="6"/>
  <c r="J18" i="6"/>
  <c r="I18" i="6"/>
  <c r="F21" i="5"/>
  <c r="E21" i="5"/>
  <c r="F20" i="5"/>
  <c r="E20" i="5"/>
  <c r="K24" i="3"/>
  <c r="C24" i="3"/>
  <c r="D24" i="3"/>
  <c r="E24" i="3"/>
  <c r="F24" i="3"/>
  <c r="G24" i="3"/>
  <c r="B24" i="3"/>
  <c r="H18" i="6" l="1"/>
  <c r="I24" i="3"/>
  <c r="H25" i="6"/>
  <c r="H24" i="3"/>
  <c r="J24" i="3"/>
  <c r="C6" i="2" l="1"/>
  <c r="D6" i="2"/>
  <c r="B6" i="2"/>
  <c r="F14" i="2" l="1"/>
  <c r="E14" i="2"/>
  <c r="D12" i="2"/>
  <c r="C12" i="2"/>
  <c r="B12" i="2"/>
  <c r="C9" i="2"/>
  <c r="D9" i="2"/>
  <c r="B9" i="2"/>
  <c r="F10" i="2"/>
  <c r="E10" i="2"/>
  <c r="E6" i="2" l="1"/>
  <c r="F9" i="2"/>
  <c r="E9" i="2"/>
  <c r="E12" i="2"/>
  <c r="F12" i="2"/>
  <c r="F6" i="2"/>
</calcChain>
</file>

<file path=xl/sharedStrings.xml><?xml version="1.0" encoding="utf-8"?>
<sst xmlns="http://schemas.openxmlformats.org/spreadsheetml/2006/main" count="228" uniqueCount="146">
  <si>
    <t>РЕЗУЛЬТАТИ ОЦІНКИ ЕФЕКТИВНОСТІ БЮДЖЕТНОЇ ПРОГРАМИ</t>
  </si>
  <si>
    <t>_________________</t>
  </si>
  <si>
    <t>(КВКВК ДБ)</t>
  </si>
  <si>
    <t>(найменування головного розпорядника коштів)</t>
  </si>
  <si>
    <t xml:space="preserve">                                     (найменування відповідального виконавця бюджетної програми)</t>
  </si>
  <si>
    <t>(КПКВК ДБ)</t>
  </si>
  <si>
    <t>(КФКВК)</t>
  </si>
  <si>
    <t xml:space="preserve">                                                             (найменування бюджетної програми)</t>
  </si>
  <si>
    <t>4. Ціль державної політики:</t>
  </si>
  <si>
    <t>______________________________________________________________________________________________________________________________</t>
  </si>
  <si>
    <t>Мета бюджетної програми:</t>
  </si>
  <si>
    <r>
      <t>Завдання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бюджетної програми:</t>
    </r>
  </si>
  <si>
    <t>1.</t>
  </si>
  <si>
    <t>2.</t>
  </si>
  <si>
    <t>3.</t>
  </si>
  <si>
    <t xml:space="preserve">Додаток </t>
  </si>
  <si>
    <t xml:space="preserve">до Порядку здійснення оцінки </t>
  </si>
  <si>
    <t xml:space="preserve">ефективності бюджетних програм </t>
  </si>
  <si>
    <t xml:space="preserve">головними розпорядниками коштів </t>
  </si>
  <si>
    <t>державного бюджету</t>
  </si>
  <si>
    <t>(пункт 2 розділу IV)</t>
  </si>
  <si>
    <t>5. Видатки / надання кредитів</t>
  </si>
  <si>
    <t>5.1. Видатки / надання кредитів за напрямами використання бюджетних коштів</t>
  </si>
  <si>
    <t>(тис грн)</t>
  </si>
  <si>
    <t>Напрями використання бюджетних коштів</t>
  </si>
  <si>
    <t>План</t>
  </si>
  <si>
    <t>План зі змінами</t>
  </si>
  <si>
    <t>Факт</t>
  </si>
  <si>
    <t>Відхилення плану зі змінами від плану (+/-)</t>
  </si>
  <si>
    <t>Відхилення факту від плану зі змінами (+/-)</t>
  </si>
  <si>
    <t xml:space="preserve">ВСЬОГО за бюджетною програмою </t>
  </si>
  <si>
    <t>у т.ч.:  загальний фонд</t>
  </si>
  <si>
    <t>спеціальний фонд</t>
  </si>
  <si>
    <t>у т.ч.: загальний фонд</t>
  </si>
  <si>
    <t>Пояснення щодо відхилень:</t>
  </si>
  <si>
    <t>5.2. Видатки / надання кредитів за кодами економічної класифікації видатків бюджету / класифікації кредитування бюджету</t>
  </si>
  <si>
    <t>КЕКВ/</t>
  </si>
  <si>
    <t>ККК</t>
  </si>
  <si>
    <t>Загальний фонд</t>
  </si>
  <si>
    <t>Спеціальний фонд</t>
  </si>
  <si>
    <t>ВСЬОГО</t>
  </si>
  <si>
    <t>6. Стан фінансової дисципліни</t>
  </si>
  <si>
    <t>КЕКВ/ККК</t>
  </si>
  <si>
    <t>Дебіторська заборгованість</t>
  </si>
  <si>
    <t>Кредиторська заборгованість</t>
  </si>
  <si>
    <t>на початок звітного року</t>
  </si>
  <si>
    <t>на кінець звітного року</t>
  </si>
  <si>
    <t>всього</t>
  </si>
  <si>
    <t>з неї прострочена</t>
  </si>
  <si>
    <t>ВСЬОГО за бюджетною програмою</t>
  </si>
  <si>
    <t>Загальний фонд, всього</t>
  </si>
  <si>
    <t>Спеціальний фонд, всього</t>
  </si>
  <si>
    <t xml:space="preserve">7. Результативні показники </t>
  </si>
  <si>
    <t>7.1. Результативні показники за напрямами використання бюджетних коштів</t>
  </si>
  <si>
    <t>Результативні показники</t>
  </si>
  <si>
    <t>Пояснення щодо досягнення запланованих результатів</t>
  </si>
  <si>
    <t>7.2. Результативні показники у порівнянні із результативними показниками попереднього року</t>
  </si>
  <si>
    <t>Відхилення (+/-)</t>
  </si>
  <si>
    <t>Всього</t>
  </si>
  <si>
    <t>Спеціаль-ний фонд</t>
  </si>
  <si>
    <t xml:space="preserve">______________________________________________________________________________________________________________________________ </t>
  </si>
  <si>
    <t>Напрями використання бюджетних коштів / результативні показники</t>
  </si>
  <si>
    <t>8. Інформація про результати контрольних заходів, проведених органами, уповноваженими на здійснення контролю за дотриманням бюджетного законодавства</t>
  </si>
  <si>
    <t>№ з/п</t>
  </si>
  <si>
    <t>Найменування контрольного заходу</t>
  </si>
  <si>
    <t>Пропозиції за результатами контрольного заходу</t>
  </si>
  <si>
    <t>Стан врахування пропозицій за результатами контрольного заходу</t>
  </si>
  <si>
    <t>9. Узагальнений висновок про ефективність бюджетної програми:</t>
  </si>
  <si>
    <t>10. Заходи із підвищення ефективності бюджетної програми</t>
  </si>
  <si>
    <t>Напрям підвищення ефективності бюджетної програми</t>
  </si>
  <si>
    <t>Захід</t>
  </si>
  <si>
    <t>(підпис)</t>
  </si>
  <si>
    <t>(ім'я та прізвище)</t>
  </si>
  <si>
    <t>0600000</t>
  </si>
  <si>
    <t>Відділ освіти  військово-цивільної адміністрації міста Лисичанськ Луганської області</t>
  </si>
  <si>
    <r>
      <t>1)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</si>
  <si>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r>
      <t>2)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</si>
  <si>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r>
      <t>3)</t>
    </r>
    <r>
      <rPr>
        <sz val="7"/>
        <color theme="1"/>
        <rFont val="Times New Roman"/>
        <family val="1"/>
        <charset val="204"/>
      </rPr>
      <t>           </t>
    </r>
  </si>
  <si>
    <t>Забезпечити виконання заходів Національної програми інформатизації</t>
  </si>
  <si>
    <t>за 2020 рік</t>
  </si>
  <si>
    <t>затрат</t>
  </si>
  <si>
    <t>ефективності</t>
  </si>
  <si>
    <t>якості</t>
  </si>
  <si>
    <t>2019 рік                                                   (факт за рік, що передує звітному)</t>
  </si>
  <si>
    <t>2020 рік                                                    (факт за звітний рік)</t>
  </si>
  <si>
    <t xml:space="preserve">Керівник відділ освіти  військово-цивільної адміністрації м. Лисичанськ Луганської області </t>
  </si>
  <si>
    <t xml:space="preserve">Тетяна ХУДОБА </t>
  </si>
  <si>
    <r>
      <t>4)</t>
    </r>
    <r>
      <rPr>
        <sz val="7"/>
        <color theme="1"/>
        <rFont val="Times New Roman"/>
        <family val="1"/>
        <charset val="204"/>
      </rPr>
      <t>           </t>
    </r>
  </si>
  <si>
    <t>Реалізація  державної політики спрямованої  на 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</si>
  <si>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 xml:space="preserve">Пояснення щодо досягнення запланованих результатів: </t>
  </si>
  <si>
    <t>Пояснення щодо динаміки результативних показників:</t>
  </si>
  <si>
    <t xml:space="preserve">Пояснення щодо змін у структурі напрямів використання бюджетних коштів: </t>
  </si>
  <si>
    <t>пояснення надані вище по кожному розділу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</si>
  <si>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</si>
  <si>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</si>
  <si>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r>
      <t>5)</t>
    </r>
    <r>
      <rPr>
        <sz val="7"/>
        <color theme="1"/>
        <rFont val="Times New Roman"/>
        <family val="1"/>
        <charset val="204"/>
      </rPr>
      <t>           </t>
    </r>
  </si>
  <si>
    <t>Реалізація  державної політики спрямованої на забезпечення рівного доступу до здобуття повної загальної середньої освіти</t>
  </si>
  <si>
    <t>Реалізація  державної політики спрямованої  у сфері реформування загальної середньої освіти "Нова українська школа"</t>
  </si>
  <si>
    <t>Створення умов кожної дитини для  повної  реалізації  її  здібностей, таланту, всебічного розвитку</t>
  </si>
  <si>
    <t>Забезпечення доступності та якості надання освітніх послуг в місті,  шляхом продовження оптимізації мережі закладів загальної середньої освіти</t>
  </si>
  <si>
    <r>
      <t>6)</t>
    </r>
    <r>
      <rPr>
        <sz val="7"/>
        <color theme="1"/>
        <rFont val="Times New Roman"/>
        <family val="1"/>
        <charset val="204"/>
      </rPr>
      <t>           </t>
    </r>
  </si>
  <si>
    <t>Забезпечення надання послуг з повної загальної середньої освіти в денних  закладах загальної середньої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</si>
  <si>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</si>
  <si>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користівання</t>
  </si>
  <si>
    <r>
      <rPr>
        <b/>
        <sz val="12"/>
        <color theme="1"/>
        <rFont val="Times New Roman"/>
        <family val="1"/>
        <charset val="204"/>
      </rPr>
      <t xml:space="preserve">Напрям 3.  </t>
    </r>
    <r>
      <rPr>
        <sz val="12"/>
        <color theme="1"/>
        <rFont val="Times New Roman"/>
        <family val="1"/>
        <charset val="204"/>
      </rPr>
      <t>Забезпечити надання відповідних послуг денними закладами загальної  середньої освіти, всього</t>
    </r>
  </si>
  <si>
    <r>
      <t xml:space="preserve">Напрям 1. </t>
    </r>
    <r>
      <rPr>
        <sz val="12"/>
        <color theme="1"/>
        <rFont val="Times New Roman"/>
        <family val="1"/>
        <charset val="204"/>
      </rPr>
      <t>Виконання завдань (проектів) з інформатизації:придбання обладнання для кабінетів природно-математичних предметів, всього</t>
    </r>
  </si>
  <si>
    <r>
      <rPr>
        <b/>
        <sz val="12"/>
        <color theme="1"/>
        <rFont val="Times New Roman"/>
        <family val="1"/>
        <charset val="204"/>
      </rPr>
      <t>Напрям 2</t>
    </r>
    <r>
      <rPr>
        <sz val="12"/>
        <color theme="1"/>
        <rFont val="Times New Roman"/>
        <family val="1"/>
        <charset val="204"/>
      </rPr>
      <t>. Забезпечення реалізації права на освіту осіб з особовими освітніми потребами, всього</t>
    </r>
  </si>
  <si>
    <r>
      <t xml:space="preserve">Напрям 4. </t>
    </r>
    <r>
      <rPr>
        <sz val="12"/>
        <color theme="1"/>
        <rFont val="Times New Roman"/>
        <family val="1"/>
        <charset val="204"/>
      </rPr>
      <t xml:space="preserve"> Придбання обладнання для харчоблоку, всього</t>
    </r>
  </si>
  <si>
    <r>
      <t xml:space="preserve">Напрям 5. </t>
    </r>
    <r>
      <rPr>
        <sz val="12"/>
        <color theme="1"/>
        <rFont val="Times New Roman"/>
        <family val="1"/>
        <charset val="204"/>
      </rPr>
      <t xml:space="preserve"> Придбання обладнання і предметів довгострокового користування, всього</t>
    </r>
  </si>
  <si>
    <r>
      <t xml:space="preserve">Напрям 6. </t>
    </r>
    <r>
      <rPr>
        <sz val="12"/>
        <color theme="1"/>
        <rFont val="Times New Roman"/>
        <family val="1"/>
        <charset val="204"/>
      </rPr>
      <t>Придбання підручників, всього</t>
    </r>
  </si>
  <si>
    <r>
      <t xml:space="preserve">Напрям 7. </t>
    </r>
    <r>
      <rPr>
        <sz val="12"/>
        <color theme="1"/>
        <rFont val="Times New Roman"/>
        <family val="1"/>
        <charset val="204"/>
      </rPr>
      <t xml:space="preserve"> Придбання сучасних меблів для початкових класів нової української школи, всього</t>
    </r>
  </si>
  <si>
    <r>
      <t xml:space="preserve">Напрям 8. </t>
    </r>
    <r>
      <rPr>
        <sz val="12"/>
        <color theme="1"/>
        <rFont val="Times New Roman"/>
        <family val="1"/>
        <charset val="204"/>
      </rPr>
      <t>Залишки коштів субвенції, що утворилися на початок бюджетного періоду, всього</t>
    </r>
  </si>
  <si>
    <r>
      <t xml:space="preserve">Напрям 9. </t>
    </r>
    <r>
      <rPr>
        <sz val="12"/>
        <color theme="1"/>
        <rFont val="Times New Roman"/>
        <family val="1"/>
        <charset val="204"/>
      </rPr>
      <t xml:space="preserve"> Придбання засобів навчання та обладнання(крім комп'ютерного) для Нової української школи, всього</t>
    </r>
  </si>
  <si>
    <r>
      <t xml:space="preserve">Напрям 10. </t>
    </r>
    <r>
      <rPr>
        <sz val="12"/>
        <color theme="1"/>
        <rFont val="Times New Roman"/>
        <family val="1"/>
        <charset val="204"/>
      </rPr>
      <t>Придбання комп'ютерного обладнання для початкових класів, всього</t>
    </r>
  </si>
  <si>
    <r>
      <t xml:space="preserve">Напрям 11. </t>
    </r>
    <r>
      <rPr>
        <sz val="12"/>
        <color theme="1"/>
        <rFont val="Times New Roman"/>
        <family val="1"/>
        <charset val="204"/>
      </rPr>
      <t>Придбання меблів для осіб з порушенням опорно-рухового апарату, всього</t>
    </r>
  </si>
  <si>
    <r>
      <t xml:space="preserve">Напрям 12. </t>
    </r>
    <r>
      <rPr>
        <sz val="12"/>
        <color theme="1"/>
        <rFont val="Times New Roman"/>
        <family val="1"/>
        <charset val="204"/>
      </rPr>
      <t xml:space="preserve"> придбання засобів захисту під час карантину, всього</t>
    </r>
  </si>
  <si>
    <t>Кількість змін до плану 57, з них змін на підставі пропозицій головного розпорядника 57.</t>
  </si>
  <si>
    <t>кількість класів (за ступенями шкіл) (од.)</t>
  </si>
  <si>
    <t>кількість закладів (за ступенями шкіл), (од.)</t>
  </si>
  <si>
    <t>кількість учнів (осіб)</t>
  </si>
  <si>
    <t>кількість дітей дошкільного віку (осіб)</t>
  </si>
  <si>
    <t>всього - середньорічне число ставок (штатних одиниць), (од.)</t>
  </si>
  <si>
    <t>середньорічне число посадових окладів (ставок) педагогічного персоналу, (од.)</t>
  </si>
  <si>
    <t>середньорічне число штатних одиниць адмінперсоналу, за умовами оплати віднесених до педагогічного персоналу,  (од.)</t>
  </si>
  <si>
    <t>середньорічне число штатних одиниць спеціалістів, (од.)</t>
  </si>
  <si>
    <t>середньорічне число штатних одиниць робітників, (од.)</t>
  </si>
  <si>
    <t>розбіжності по показниках бюджетної програми виникли в зв'язку із зміною  числа ставок (штатних одиниць) на 2020-2021 навч.рік, з урахуванням вакантних посад, оптимізацією шкільної мережі на 2020-2021 навч.рік   кількість класів зменшилась, але збільшилась кількість учнів</t>
  </si>
  <si>
    <t>середьорічне число штатних одиниць вихователів ГПД, (од.)</t>
  </si>
  <si>
    <t>кількість днів  відвідування (учнів), (днів)</t>
  </si>
  <si>
    <t>кількість днів  відвідування (дітей), (днів)</t>
  </si>
  <si>
    <t>середні витрати на 1 учня, (грн.)</t>
  </si>
  <si>
    <t>середні витрати на 1 дитину, (грн.)</t>
  </si>
  <si>
    <t>діто-дні відвідування (учнями),  (днів)</t>
  </si>
  <si>
    <t>діто-дні відвідування (дітьми),  (днів)</t>
  </si>
  <si>
    <t>розбіжності по показниках  бюджетної програми виникли через зміну кількості  учнів та дітей по навчальним закладам протягом 2020 року та закриттям закладів на період карантину через коронавірус  COVID-19</t>
  </si>
  <si>
    <t>Пояснення щодо відхилень: відхилення склалися по заробітній платі з нарахуванням за рахунок вакантних посад, під час  карантину через коронавірус  COVID-19  працівники частково  отримували за час простою заробітну плату 2/3 тарифної ставки.  Також через карантин не повною мірою використані  коштів на  харчування учнів та дітей, комунальні послуги та енергоносії, відрядження та через застосування електронних закупівель ,  видатки були використані не в повному обсязі. Частково були використані видатки, затверджені  на заробітну плату з нарахуванням для  проведення додаткових корекційно-розвиткових занять (послуг) та на придбання спеціальних засобів корекції психофізичного розвитку (не було у наявності у постачальників засобів корекції).</t>
  </si>
  <si>
    <t>розбіжності по показниках  бюджетної програми виникли в зв'язку з закриттям дошкільного підрозділу НВК  на період карантину через коронавірус  COVID-19 та застосуванням додаткових канікулів</t>
  </si>
  <si>
    <t>розбіжності між показниками звітного та попереднього років  виникли через зміну кількості класів, штатних одиниць на початок навчального року</t>
  </si>
  <si>
    <r>
      <t>розбіжності між показниками звітного та попереднього років  виникли через зміни  кількості учнів, підвищенням заробітної плати у звітному періоді, з</t>
    </r>
    <r>
      <rPr>
        <sz val="12"/>
        <color theme="1"/>
        <rFont val="Times New Roman"/>
        <family val="1"/>
        <charset val="204"/>
      </rPr>
      <t>апровадженням  карантину з метою запобігання поширенню гострої респіраторної хвороби COVID-19</t>
    </r>
  </si>
  <si>
    <t>показники у 2019 році не застосовувались</t>
  </si>
  <si>
    <t xml:space="preserve"> У 2020 році фінансування  по  КПКВК МБ 0611020 «Надання загальної середньої освіти загальноосвітніми навчальними закладами ( в т. ч. школою-дитячим садком, інтернатом при школі), спеціалізованими школами, ліцеями, гімназіями, колегіумами» здійснювалося в межах затвердженого кошторису. Відсоток використання коштів по загальному фонду становить 91,75%. Розбіжності між плановими показниками та касовими видатками виникли: наявність вакантних посад, під час карантину через  коронавірус  COVID-19   працівники отримували 2/3 тарифної ставки; учні не відвідували заклади загальної середньої освіти, через що склалась економія коштів по харчуванню, комунальним послугам та енергоносіям; застосування електронних закупівель  та не освоєнням затверджених видатків у повному обсязі.   Відділом освіти  військово-цивільної адміністрації м. Лисичанськ Луганської області  бралися бюджетні зобов’язання та здійснювалися відповідні видатки за загальним та спеціальним  фондами бюджету тільки в межах бюджетних асигнувань, забезпечуючи цільове спрямування та використання бюджетних коштів. Мета бюджетної програми "Забезпечення надання послуг з повної загальної середньої освіти в денних закладах загальної середньої освіти", як кінцевий результат досягнута. Програма є актуальною для подальшої її реалізації.</t>
  </si>
  <si>
    <t>0611020</t>
  </si>
  <si>
    <r>
      <rPr>
        <u/>
        <sz val="12"/>
        <color theme="1"/>
        <rFont val="Times New Roman"/>
        <family val="1"/>
        <charset val="204"/>
      </rPr>
      <t>Планові показники спеціального фонду</t>
    </r>
    <r>
      <rPr>
        <sz val="12"/>
        <color theme="1"/>
        <rFont val="Times New Roman"/>
        <family val="1"/>
        <charset val="204"/>
      </rPr>
      <t xml:space="preserve"> по заробітній платі та нарахуваняя на заробіну плату із-зі карантину були зменшені додаткові години занять. Економія коштів власних надходжень від сдачі металобрухту та макулатури виникла тому, що закупівлі по договорам перевищували граничну суму без використання електронної системи закупівель.</t>
    </r>
  </si>
  <si>
    <t xml:space="preserve">відхилення  між планом зі змінами та затвердженим згідно кошторису по загальному фонду: по КЕКВ 2111 зменшення  показників через наявність вакантних посад; по КЕКВ 2120 збільшення планових показників для оплати лікарняних листів; збільшення планових показників по КЕКВ 2210  за рахунок надходження субвенції  місцевого бюджету на забезпечення якісної, сучасної та доступної загальної середньої освіти «Нова українська школа», на придбання протипожежних дверей та люків; новорічних подарунків, закупівлю паперових рушників, миючих засобів, захисних щитків та іншого для роботи навчальних закладів в умовах карантину;  по КЕКВ 2220 збільшення планових показників на придбання  засобів індивідуального захисту та дезінфікуючих засобів з метою запобігання поширення коронавірусної інфекції «COVID-19»; КЕКВ 2230 зменшення планових показників протягом року відбулось через застосування карантину, учні  навчались дистанційно з  12.03.2020 по 31.05.2020рр., та частково з 01.09.2020 по 31.12.2020 класи переводились на дистанційне навчання через наявність контакту з хворим на «COVID-19»;  по КЕКВ 2240 збільшення планових показників необхідно для встановлення протипожежних дверей та люків,  обробки горищ, оплати послуг з  юридичного представництва у суді  закладів загальної середньої освіти; по КЕКВ 2250 зменшені планові показники на відрядження, в зв’язку з тим, що працівники  проходили курси підвищення кваліфікації дистанційно чи відрядження були скасовані;  по КЕКВ 2271, 2273 зменшення планових показників через   застосування карантину, по теплопостачанню перерахунок у І кварталі 2020 року за спожите теплопостачання  у 2019 році; по КЕКВ 2281 протягом року затверджені планові показники на проведення експертної оцінки землі на  топографо-геодезичні та землевпорядні роботи; КЕКВ 2730 збільшення планових показників для виплати стипендії переможці учнівської олімпіади та виплати одноразової грошової допомоги випускникам з числа дітей-сиріт та дітей, позбавлених батьківського піклування; КЕКВ 2800  збільшення планових показників для сплати судових зборів. </t>
  </si>
  <si>
    <t xml:space="preserve">Відхилення  між фактичними та плановими показниками по загальному фонду: по заробітній плати з нарахуванням виникли через наявність вакантних посад та під час карантину працівники за час простою частково отримували 2/3 заробітної плати, брали відпустки без збереження заробітної плати, протягом року збільшення кількості лікарняних листів; по КЕКВ 2210 через застосування процедури тендерних закупівель на придбання  миючих засобів, посуду, меблів невикористання повної мірою планових асигнувань на встановлення протипожежних люків та дверей, через відсутність у постачальників та перерозподіл видатків на придбання протипожежних дверей та люків утворився залишок планових показників;  по КЕКВ 2220 не в повному обсязі використані планові показники через зменшення вартості медикаментів, дезінфікуючих засовів та виробів медичного призначення від запланованої вартості; КЕКВ 2230 залишок планових показників відбувся через застосування карантину, учні  навчались дистанційно з  12.03.2020 по 31.05.2020рр., та частково з 01.09.2020 по 31.12.2020 класи переводились на дистанційне навчання через наявність контакту з хворим на «COVID-19»; по КЕКВ 2240 не встановлені у повному обсязі протипожежні двері та люки, протипожежна сигналізація, блисковкозахистне обладнання, через великий попит на протипожежне обладнання у постачальників не було в наявності необхідного товару;  по КЕКВ 2250 невикористані планові показники, в зв’язку з тим, що працівники    проходили курси підвищення кваліфікації дистанційно чи відрядження були скасовані;  по КЕКВ 2271-2275 залишки планових показників утворились через   застосування карантинних заходів, учні навчались дистанційно, по теплопостачанню перерахунок у І кварталі 2020 року за спожите теплопостачання  у 2019 році; по КЕКВ 2282 через застосування карантину курси підвищення кваліфікації не проводились; КЕКВ 2800  не в повному обсязі використані  планові показники зі сплати судових зборів.
</t>
  </si>
  <si>
    <t xml:space="preserve">Пояснення щодо наявності та збільшення обсягів дебіторської та кредиторської заборгованостей: 
дебіторська заборгованість за доходами батьківська плата за утримання дітей в  дошкільному підрозділі КЗ "Лисичанський НВК ЗОШ І-ІІІступенів №3-ДНЗ "Барвінок"  та кредиторська заборгованість за доходами батьківська плата (передплата) за харчування дітей. По дебіторській  заборгованості нарахована та невідшкодована плата за оренду приміщення.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</si>
</sst>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/>
    <xf numFmtId="0" fontId="9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2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ligazakon.ua/l_doc2.nsf/link1/RE30165.html" TargetMode="External"/><Relationship Id="rId3" Type="http://schemas.openxmlformats.org/officeDocument/2006/relationships/hyperlink" Target="http://search.ligazakon.ua/l_doc2.nsf/link1/RE30165.html" TargetMode="External"/><Relationship Id="rId7" Type="http://schemas.openxmlformats.org/officeDocument/2006/relationships/hyperlink" Target="http://search.ligazakon.ua/l_doc2.nsf/link1/RE30165.html" TargetMode="External"/><Relationship Id="rId2" Type="http://schemas.openxmlformats.org/officeDocument/2006/relationships/hyperlink" Target="http://search.ligazakon.ua/l_doc2.nsf/link1/RE30165.html" TargetMode="External"/><Relationship Id="rId1" Type="http://schemas.openxmlformats.org/officeDocument/2006/relationships/hyperlink" Target="http://search.ligazakon.ua/l_doc2.nsf/link1/RE30165.html" TargetMode="External"/><Relationship Id="rId6" Type="http://schemas.openxmlformats.org/officeDocument/2006/relationships/hyperlink" Target="http://search.ligazakon.ua/l_doc2.nsf/link1/RE30165.html" TargetMode="External"/><Relationship Id="rId5" Type="http://schemas.openxmlformats.org/officeDocument/2006/relationships/hyperlink" Target="http://search.ligazakon.ua/l_doc2.nsf/link1/RE30165.html" TargetMode="External"/><Relationship Id="rId4" Type="http://schemas.openxmlformats.org/officeDocument/2006/relationships/hyperlink" Target="http://search.ligazakon.ua/l_doc2.nsf/link1/RE30165.html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BreakPreview" zoomScale="60" zoomScaleNormal="100" workbookViewId="0">
      <selection activeCell="D15" sqref="D15:J15"/>
    </sheetView>
  </sheetViews>
  <sheetFormatPr defaultRowHeight="12.75" x14ac:dyDescent="0.2"/>
  <cols>
    <col min="1" max="1" width="3.140625" customWidth="1"/>
    <col min="2" max="2" width="20.85546875" customWidth="1"/>
    <col min="3" max="3" width="3.5703125" customWidth="1"/>
    <col min="4" max="4" width="15.42578125" customWidth="1"/>
    <col min="5" max="5" width="4" customWidth="1"/>
    <col min="6" max="6" width="60.85546875" customWidth="1"/>
    <col min="8" max="8" width="10" customWidth="1"/>
    <col min="9" max="9" width="9.5703125" customWidth="1"/>
  </cols>
  <sheetData>
    <row r="1" spans="1:10" ht="15" x14ac:dyDescent="0.2">
      <c r="G1" s="37" t="s">
        <v>15</v>
      </c>
    </row>
    <row r="2" spans="1:10" ht="15" x14ac:dyDescent="0.2">
      <c r="G2" s="37" t="s">
        <v>16</v>
      </c>
    </row>
    <row r="3" spans="1:10" ht="15" x14ac:dyDescent="0.2">
      <c r="G3" s="37" t="s">
        <v>17</v>
      </c>
    </row>
    <row r="4" spans="1:10" ht="15" x14ac:dyDescent="0.2">
      <c r="G4" s="37" t="s">
        <v>18</v>
      </c>
    </row>
    <row r="5" spans="1:10" ht="15" x14ac:dyDescent="0.2">
      <c r="G5" s="37" t="s">
        <v>19</v>
      </c>
    </row>
    <row r="6" spans="1:10" ht="15" x14ac:dyDescent="0.2">
      <c r="G6" s="37" t="s">
        <v>20</v>
      </c>
    </row>
    <row r="10" spans="1:10" ht="15.75" x14ac:dyDescent="0.2">
      <c r="A10" s="61" t="s">
        <v>0</v>
      </c>
      <c r="B10" s="61"/>
      <c r="C10" s="61"/>
      <c r="D10" s="61"/>
      <c r="E10" s="61"/>
      <c r="F10" s="61"/>
    </row>
    <row r="11" spans="1:10" ht="15.75" x14ac:dyDescent="0.2">
      <c r="A11" s="61" t="s">
        <v>79</v>
      </c>
      <c r="B11" s="61"/>
      <c r="C11" s="61"/>
      <c r="D11" s="61"/>
      <c r="E11" s="61"/>
      <c r="F11" s="61"/>
    </row>
    <row r="12" spans="1:10" ht="15.75" x14ac:dyDescent="0.2">
      <c r="A12" s="1"/>
    </row>
    <row r="13" spans="1:10" ht="15.75" x14ac:dyDescent="0.2">
      <c r="A13" s="1"/>
    </row>
    <row r="14" spans="1:10" ht="15.75" x14ac:dyDescent="0.2">
      <c r="A14" s="1"/>
    </row>
    <row r="15" spans="1:10" s="7" customFormat="1" ht="24" customHeight="1" x14ac:dyDescent="0.25">
      <c r="A15" s="9" t="s">
        <v>12</v>
      </c>
      <c r="B15" s="28" t="s">
        <v>73</v>
      </c>
      <c r="C15" s="29"/>
      <c r="D15" s="64" t="s">
        <v>74</v>
      </c>
      <c r="E15" s="64"/>
      <c r="F15" s="64"/>
      <c r="G15" s="64"/>
      <c r="H15" s="64"/>
      <c r="I15" s="64"/>
      <c r="J15" s="64"/>
    </row>
    <row r="16" spans="1:10" s="7" customFormat="1" ht="16.5" customHeight="1" x14ac:dyDescent="0.2">
      <c r="A16" s="8"/>
      <c r="B16" s="6" t="s">
        <v>2</v>
      </c>
      <c r="C16" s="6"/>
      <c r="D16" s="66" t="s">
        <v>3</v>
      </c>
      <c r="E16" s="66"/>
      <c r="F16" s="66"/>
      <c r="G16" s="33"/>
      <c r="H16" s="33"/>
      <c r="I16" s="33"/>
      <c r="J16" s="33"/>
    </row>
    <row r="17" spans="1:11" s="7" customFormat="1" ht="23.25" customHeight="1" x14ac:dyDescent="0.25">
      <c r="A17" s="9" t="s">
        <v>13</v>
      </c>
      <c r="B17" s="65" t="s">
        <v>74</v>
      </c>
      <c r="C17" s="65"/>
      <c r="D17" s="65"/>
      <c r="E17" s="65"/>
      <c r="F17" s="65"/>
      <c r="G17" s="65"/>
      <c r="H17" s="65"/>
      <c r="I17" s="65"/>
      <c r="J17" s="65"/>
    </row>
    <row r="18" spans="1:11" s="7" customFormat="1" ht="14.25" customHeight="1" x14ac:dyDescent="0.2">
      <c r="A18" s="6"/>
      <c r="B18" s="66" t="s">
        <v>4</v>
      </c>
      <c r="C18" s="66"/>
      <c r="D18" s="66"/>
      <c r="E18" s="66"/>
      <c r="F18" s="66"/>
      <c r="G18" s="33"/>
      <c r="H18" s="33"/>
      <c r="I18" s="33"/>
      <c r="J18" s="33"/>
    </row>
    <row r="19" spans="1:11" ht="36.75" customHeight="1" x14ac:dyDescent="0.25">
      <c r="A19" s="9" t="s">
        <v>14</v>
      </c>
      <c r="B19" s="28" t="s">
        <v>141</v>
      </c>
      <c r="C19" s="10"/>
      <c r="D19" s="28" t="s">
        <v>93</v>
      </c>
      <c r="E19" s="10"/>
      <c r="F19" s="65" t="s">
        <v>94</v>
      </c>
      <c r="G19" s="65"/>
      <c r="H19" s="65"/>
      <c r="I19" s="65"/>
      <c r="J19" s="65"/>
    </row>
    <row r="20" spans="1:11" ht="15" customHeight="1" x14ac:dyDescent="0.2">
      <c r="A20" s="2"/>
      <c r="B20" s="2" t="s">
        <v>5</v>
      </c>
      <c r="C20" s="2"/>
      <c r="D20" s="2" t="s">
        <v>6</v>
      </c>
      <c r="E20" s="2"/>
      <c r="F20" s="63" t="s">
        <v>7</v>
      </c>
      <c r="G20" s="63"/>
      <c r="H20" s="63"/>
      <c r="I20" s="36"/>
      <c r="J20" s="36"/>
    </row>
    <row r="21" spans="1:11" ht="27" customHeight="1" x14ac:dyDescent="0.2">
      <c r="A21" s="3" t="s">
        <v>8</v>
      </c>
      <c r="B21" s="31"/>
      <c r="C21" s="31"/>
      <c r="D21" s="31"/>
      <c r="E21" s="31"/>
      <c r="F21" s="31"/>
      <c r="G21" s="31"/>
      <c r="H21" s="31"/>
      <c r="I21" s="31"/>
      <c r="J21" s="31"/>
    </row>
    <row r="22" spans="1:11" ht="17.25" customHeight="1" x14ac:dyDescent="0.25">
      <c r="A22" s="4" t="s">
        <v>75</v>
      </c>
      <c r="B22" s="67" t="s">
        <v>96</v>
      </c>
      <c r="C22" s="67"/>
      <c r="D22" s="67"/>
      <c r="E22" s="67"/>
      <c r="F22" s="67"/>
      <c r="G22" s="67"/>
      <c r="H22" s="67"/>
      <c r="I22" s="67"/>
      <c r="J22" s="67"/>
      <c r="K22" s="67"/>
    </row>
    <row r="23" spans="1:11" ht="31.5" customHeight="1" x14ac:dyDescent="0.25">
      <c r="A23" s="4" t="s">
        <v>76</v>
      </c>
      <c r="B23" s="67" t="s">
        <v>88</v>
      </c>
      <c r="C23" s="67"/>
      <c r="D23" s="67"/>
      <c r="E23" s="67"/>
      <c r="F23" s="67"/>
      <c r="G23" s="67"/>
      <c r="H23" s="67"/>
      <c r="I23" s="67"/>
      <c r="J23" s="67"/>
      <c r="K23" s="67"/>
    </row>
    <row r="24" spans="1:11" ht="16.5" customHeight="1" x14ac:dyDescent="0.25">
      <c r="A24" s="4" t="s">
        <v>77</v>
      </c>
      <c r="B24" s="67" t="s">
        <v>97</v>
      </c>
      <c r="C24" s="67"/>
      <c r="D24" s="67"/>
      <c r="E24" s="67"/>
      <c r="F24" s="67"/>
      <c r="G24" s="67"/>
      <c r="H24" s="67"/>
      <c r="I24" s="67"/>
      <c r="J24" s="67"/>
      <c r="K24" s="67"/>
    </row>
    <row r="25" spans="1:11" ht="15.75" x14ac:dyDescent="0.25">
      <c r="A25" s="4" t="s">
        <v>87</v>
      </c>
      <c r="B25" s="67" t="s">
        <v>98</v>
      </c>
      <c r="C25" s="67"/>
      <c r="D25" s="67"/>
      <c r="E25" s="67"/>
      <c r="F25" s="67"/>
      <c r="G25" s="67"/>
      <c r="H25" s="67"/>
      <c r="I25" s="67"/>
      <c r="J25" s="67"/>
      <c r="K25" s="67"/>
    </row>
    <row r="26" spans="1:11" ht="15.75" x14ac:dyDescent="0.25">
      <c r="A26" s="4" t="s">
        <v>95</v>
      </c>
      <c r="B26" s="67" t="s">
        <v>99</v>
      </c>
      <c r="C26" s="67"/>
      <c r="D26" s="67"/>
      <c r="E26" s="67"/>
      <c r="F26" s="67"/>
      <c r="G26" s="67"/>
      <c r="H26" s="67"/>
      <c r="I26" s="67"/>
      <c r="J26" s="67"/>
      <c r="K26" s="67"/>
    </row>
    <row r="27" spans="1:11" ht="15.75" x14ac:dyDescent="0.25">
      <c r="A27" s="4" t="s">
        <v>100</v>
      </c>
      <c r="B27" s="67" t="s">
        <v>78</v>
      </c>
      <c r="C27" s="67"/>
      <c r="D27" s="67"/>
      <c r="E27" s="67"/>
      <c r="F27" s="67"/>
      <c r="G27" s="67"/>
      <c r="H27" s="67"/>
      <c r="I27" s="67"/>
      <c r="J27" s="67"/>
      <c r="K27" s="67"/>
    </row>
    <row r="28" spans="1:11" ht="24.75" customHeight="1" x14ac:dyDescent="0.25">
      <c r="A28" s="35" t="s">
        <v>10</v>
      </c>
      <c r="B28" s="34"/>
      <c r="C28" s="31"/>
      <c r="D28" s="31"/>
      <c r="E28" s="31"/>
      <c r="F28" s="31"/>
      <c r="G28" s="31"/>
      <c r="H28" s="31"/>
      <c r="I28" s="31"/>
      <c r="J28" s="31"/>
    </row>
    <row r="29" spans="1:11" ht="19.5" customHeight="1" x14ac:dyDescent="0.2">
      <c r="A29" s="62" t="s">
        <v>101</v>
      </c>
      <c r="B29" s="62"/>
      <c r="C29" s="62"/>
      <c r="D29" s="62"/>
      <c r="E29" s="62"/>
      <c r="F29" s="62"/>
      <c r="G29" s="62"/>
      <c r="H29" s="62"/>
      <c r="I29" s="62"/>
      <c r="J29" s="62"/>
    </row>
    <row r="30" spans="1:11" ht="22.5" customHeight="1" x14ac:dyDescent="0.2">
      <c r="A30" s="3" t="s">
        <v>11</v>
      </c>
      <c r="B30" s="31"/>
      <c r="C30" s="31"/>
      <c r="D30" s="31"/>
      <c r="E30" s="31"/>
      <c r="F30" s="31"/>
      <c r="G30" s="31"/>
      <c r="H30" s="31"/>
      <c r="I30" s="31"/>
      <c r="J30" s="31"/>
    </row>
    <row r="31" spans="1:11" ht="15.75" x14ac:dyDescent="0.25">
      <c r="A31" s="4" t="s">
        <v>75</v>
      </c>
      <c r="B31" s="32" t="s">
        <v>102</v>
      </c>
      <c r="C31" s="31"/>
      <c r="D31" s="31"/>
      <c r="E31" s="31"/>
      <c r="F31" s="31"/>
      <c r="G31" s="31"/>
      <c r="H31" s="31"/>
      <c r="I31" s="31"/>
      <c r="J31" s="31"/>
    </row>
    <row r="32" spans="1:11" ht="15.75" x14ac:dyDescent="0.25">
      <c r="A32" s="4" t="s">
        <v>76</v>
      </c>
      <c r="B32" s="32" t="s">
        <v>103</v>
      </c>
      <c r="C32" s="31"/>
      <c r="D32" s="31"/>
      <c r="E32" s="31"/>
      <c r="F32" s="31"/>
      <c r="G32" s="31"/>
      <c r="H32" s="31"/>
      <c r="I32" s="31"/>
      <c r="J32" s="31"/>
    </row>
  </sheetData>
  <mergeCells count="15">
    <mergeCell ref="A10:F10"/>
    <mergeCell ref="A11:F11"/>
    <mergeCell ref="A29:J29"/>
    <mergeCell ref="F20:H20"/>
    <mergeCell ref="D15:J15"/>
    <mergeCell ref="B17:J17"/>
    <mergeCell ref="F19:J19"/>
    <mergeCell ref="D16:F16"/>
    <mergeCell ref="B18:F18"/>
    <mergeCell ref="B22:K22"/>
    <mergeCell ref="B23:K23"/>
    <mergeCell ref="B24:K24"/>
    <mergeCell ref="B25:K25"/>
    <mergeCell ref="B26:K26"/>
    <mergeCell ref="B27:K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view="pageBreakPreview" topLeftCell="A4" zoomScale="60" zoomScaleNormal="100" workbookViewId="0">
      <pane xSplit="1" ySplit="2" topLeftCell="B33" activePane="bottomRight" state="frozen"/>
      <selection activeCell="A4" sqref="A4"/>
      <selection pane="topRight" activeCell="B4" sqref="B4"/>
      <selection pane="bottomLeft" activeCell="A6" sqref="A6"/>
      <selection pane="bottomRight" activeCell="D7" sqref="D7"/>
    </sheetView>
  </sheetViews>
  <sheetFormatPr defaultRowHeight="12.75" x14ac:dyDescent="0.2"/>
  <cols>
    <col min="1" max="1" width="43.5703125" customWidth="1"/>
    <col min="2" max="2" width="17.5703125" customWidth="1"/>
    <col min="3" max="3" width="18.5703125" customWidth="1"/>
    <col min="4" max="4" width="17.85546875" customWidth="1"/>
    <col min="5" max="5" width="19" customWidth="1"/>
    <col min="6" max="6" width="20.42578125" customWidth="1"/>
  </cols>
  <sheetData>
    <row r="1" spans="1:6" ht="15.75" x14ac:dyDescent="0.2">
      <c r="A1" s="3" t="s">
        <v>21</v>
      </c>
    </row>
    <row r="2" spans="1:6" ht="15.75" x14ac:dyDescent="0.2">
      <c r="A2" s="3" t="s">
        <v>22</v>
      </c>
    </row>
    <row r="3" spans="1:6" ht="15.75" x14ac:dyDescent="0.2">
      <c r="F3" s="11" t="s">
        <v>23</v>
      </c>
    </row>
    <row r="4" spans="1:6" ht="93.75" customHeight="1" x14ac:dyDescent="0.2">
      <c r="A4" s="12" t="s">
        <v>24</v>
      </c>
      <c r="B4" s="12" t="s">
        <v>25</v>
      </c>
      <c r="C4" s="12" t="s">
        <v>26</v>
      </c>
      <c r="D4" s="95" t="s">
        <v>27</v>
      </c>
      <c r="E4" s="12" t="s">
        <v>28</v>
      </c>
      <c r="F4" s="12" t="s">
        <v>29</v>
      </c>
    </row>
    <row r="5" spans="1:6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</row>
    <row r="6" spans="1:6" ht="15.75" customHeight="1" x14ac:dyDescent="0.2">
      <c r="A6" s="14" t="s">
        <v>30</v>
      </c>
      <c r="B6" s="52">
        <f t="shared" ref="B6:F6" si="0">SUM(B7:B8)</f>
        <v>207407.84599999999</v>
      </c>
      <c r="C6" s="52">
        <f t="shared" si="0"/>
        <v>208449.43667999998</v>
      </c>
      <c r="D6" s="52">
        <f t="shared" si="0"/>
        <v>191362.58414999998</v>
      </c>
      <c r="E6" s="52">
        <f t="shared" si="0"/>
        <v>1041.5906799999871</v>
      </c>
      <c r="F6" s="52">
        <f t="shared" si="0"/>
        <v>-17086.852529999996</v>
      </c>
    </row>
    <row r="7" spans="1:6" ht="15.75" customHeight="1" x14ac:dyDescent="0.2">
      <c r="A7" s="14" t="s">
        <v>31</v>
      </c>
      <c r="B7" s="30">
        <f t="shared" ref="B7:D8" si="1">B10+B13+B16+B19+B22+B25+B28+B31+B34+B37+B40+B43</f>
        <v>206318.323</v>
      </c>
      <c r="C7" s="59">
        <f t="shared" si="1"/>
        <v>204931.13399999999</v>
      </c>
      <c r="D7" s="51">
        <f t="shared" si="1"/>
        <v>188028.87609999999</v>
      </c>
      <c r="E7" s="51">
        <f t="shared" ref="E7:E8" si="2">C7-B7</f>
        <v>-1387.189000000013</v>
      </c>
      <c r="F7" s="51">
        <f t="shared" ref="F7:F8" si="3">D7-C7</f>
        <v>-16902.257899999997</v>
      </c>
    </row>
    <row r="8" spans="1:6" ht="15.75" customHeight="1" x14ac:dyDescent="0.2">
      <c r="A8" s="38" t="s">
        <v>32</v>
      </c>
      <c r="B8" s="59">
        <f t="shared" si="1"/>
        <v>1089.5230000000001</v>
      </c>
      <c r="C8" s="59">
        <f t="shared" si="1"/>
        <v>3518.3026800000002</v>
      </c>
      <c r="D8" s="59">
        <f t="shared" si="1"/>
        <v>3333.7080499999997</v>
      </c>
      <c r="E8" s="51">
        <f t="shared" si="2"/>
        <v>2428.7796800000001</v>
      </c>
      <c r="F8" s="51">
        <f t="shared" si="3"/>
        <v>-184.59463000000051</v>
      </c>
    </row>
    <row r="9" spans="1:6" ht="70.5" customHeight="1" x14ac:dyDescent="0.2">
      <c r="A9" s="23" t="s">
        <v>105</v>
      </c>
      <c r="B9" s="12">
        <f>SUM(B10:B11)</f>
        <v>0</v>
      </c>
      <c r="C9" s="17">
        <f t="shared" ref="C9:F9" si="4">SUM(C10:C11)</f>
        <v>11.664999999999999</v>
      </c>
      <c r="D9" s="17">
        <f t="shared" si="4"/>
        <v>0</v>
      </c>
      <c r="E9" s="17">
        <f t="shared" si="4"/>
        <v>11.664999999999999</v>
      </c>
      <c r="F9" s="17">
        <f t="shared" si="4"/>
        <v>-11.664999999999999</v>
      </c>
    </row>
    <row r="10" spans="1:6" ht="15.75" customHeight="1" x14ac:dyDescent="0.2">
      <c r="A10" s="14" t="s">
        <v>33</v>
      </c>
      <c r="B10" s="27"/>
      <c r="C10" s="27"/>
      <c r="D10" s="27"/>
      <c r="E10" s="27">
        <f>C10-B10</f>
        <v>0</v>
      </c>
      <c r="F10" s="27">
        <f>D10-C10</f>
        <v>0</v>
      </c>
    </row>
    <row r="11" spans="1:6" ht="15.75" customHeight="1" x14ac:dyDescent="0.2">
      <c r="A11" s="14" t="s">
        <v>32</v>
      </c>
      <c r="B11" s="48"/>
      <c r="C11" s="48">
        <v>11.664999999999999</v>
      </c>
      <c r="D11" s="48"/>
      <c r="E11" s="48">
        <f>C11-B11</f>
        <v>11.664999999999999</v>
      </c>
      <c r="F11" s="48">
        <f>D11-C11</f>
        <v>-11.664999999999999</v>
      </c>
    </row>
    <row r="12" spans="1:6" ht="50.25" customHeight="1" x14ac:dyDescent="0.2">
      <c r="A12" s="14" t="s">
        <v>106</v>
      </c>
      <c r="B12" s="17">
        <f>SUM(B13:B14)</f>
        <v>1962.123</v>
      </c>
      <c r="C12" s="17">
        <f t="shared" ref="C12" si="5">SUM(C13:C14)</f>
        <v>1900.04</v>
      </c>
      <c r="D12" s="52">
        <f t="shared" ref="D12" si="6">SUM(D13:D14)</f>
        <v>635.12170000000003</v>
      </c>
      <c r="E12" s="17">
        <f t="shared" ref="E12" si="7">SUM(E13:E14)</f>
        <v>-62.08299999999997</v>
      </c>
      <c r="F12" s="52">
        <f t="shared" ref="F12" si="8">SUM(F13:F14)</f>
        <v>-1264.9182999999998</v>
      </c>
    </row>
    <row r="13" spans="1:6" ht="15.75" customHeight="1" x14ac:dyDescent="0.2">
      <c r="A13" s="14" t="s">
        <v>33</v>
      </c>
      <c r="B13" s="48">
        <v>1282.5999999999999</v>
      </c>
      <c r="C13" s="48">
        <v>1344.3679999999999</v>
      </c>
      <c r="D13" s="51">
        <v>123.1627</v>
      </c>
      <c r="E13" s="48">
        <f>C13-B13</f>
        <v>61.768000000000029</v>
      </c>
      <c r="F13" s="51">
        <f>D13-C13</f>
        <v>-1221.2052999999999</v>
      </c>
    </row>
    <row r="14" spans="1:6" ht="15.75" customHeight="1" x14ac:dyDescent="0.2">
      <c r="A14" s="14" t="s">
        <v>32</v>
      </c>
      <c r="B14" s="48">
        <v>679.52300000000002</v>
      </c>
      <c r="C14" s="48">
        <v>555.67200000000003</v>
      </c>
      <c r="D14" s="51">
        <v>511.959</v>
      </c>
      <c r="E14" s="48">
        <f>C14-B14</f>
        <v>-123.851</v>
      </c>
      <c r="F14" s="51">
        <f>D14-C14</f>
        <v>-43.713000000000022</v>
      </c>
    </row>
    <row r="15" spans="1:6" ht="56.25" customHeight="1" x14ac:dyDescent="0.2">
      <c r="A15" s="46" t="s">
        <v>104</v>
      </c>
      <c r="B15" s="45">
        <f>SUM(B16:B17)</f>
        <v>205445.723</v>
      </c>
      <c r="C15" s="45">
        <f t="shared" ref="C15:F15" si="9">SUM(C16:C17)</f>
        <v>200133.24901999999</v>
      </c>
      <c r="D15" s="52">
        <f t="shared" si="9"/>
        <v>185363.25656000001</v>
      </c>
      <c r="E15" s="52">
        <f t="shared" si="9"/>
        <v>-5312.4739799999961</v>
      </c>
      <c r="F15" s="52">
        <f t="shared" si="9"/>
        <v>-14769.992459999994</v>
      </c>
    </row>
    <row r="16" spans="1:6" ht="15.75" x14ac:dyDescent="0.2">
      <c r="A16" s="46" t="s">
        <v>33</v>
      </c>
      <c r="B16" s="59">
        <v>205035.723</v>
      </c>
      <c r="C16" s="59">
        <v>199249.315</v>
      </c>
      <c r="D16" s="51">
        <v>184526.90447000001</v>
      </c>
      <c r="E16" s="51">
        <f>C16-B16</f>
        <v>-5786.4079999999958</v>
      </c>
      <c r="F16" s="51">
        <f>D16-C16</f>
        <v>-14722.410529999994</v>
      </c>
    </row>
    <row r="17" spans="1:6" ht="15.75" x14ac:dyDescent="0.2">
      <c r="A17" s="46" t="s">
        <v>32</v>
      </c>
      <c r="B17" s="59">
        <v>410</v>
      </c>
      <c r="C17" s="51">
        <v>883.93402000000003</v>
      </c>
      <c r="D17" s="51">
        <v>836.35208999999998</v>
      </c>
      <c r="E17" s="51">
        <f>C17-B17</f>
        <v>473.93402000000003</v>
      </c>
      <c r="F17" s="51">
        <f>D17-C17</f>
        <v>-47.581930000000057</v>
      </c>
    </row>
    <row r="18" spans="1:6" ht="33.75" customHeight="1" x14ac:dyDescent="0.2">
      <c r="A18" s="23" t="s">
        <v>107</v>
      </c>
      <c r="B18" s="57">
        <f>SUM(B19:B20)</f>
        <v>0</v>
      </c>
      <c r="C18" s="57">
        <f t="shared" ref="C18:F18" si="10">SUM(C19:C20)</f>
        <v>1161.837</v>
      </c>
      <c r="D18" s="57">
        <f t="shared" si="10"/>
        <v>1160.0999999999999</v>
      </c>
      <c r="E18" s="57">
        <f t="shared" si="10"/>
        <v>1161.837</v>
      </c>
      <c r="F18" s="57">
        <f t="shared" si="10"/>
        <v>-1.73700000000008</v>
      </c>
    </row>
    <row r="19" spans="1:6" ht="15.75" x14ac:dyDescent="0.2">
      <c r="A19" s="46" t="s">
        <v>33</v>
      </c>
      <c r="B19" s="59"/>
      <c r="C19" s="59"/>
      <c r="D19" s="59"/>
      <c r="E19" s="59">
        <f>C19-B19</f>
        <v>0</v>
      </c>
      <c r="F19" s="59">
        <f>D19-C19</f>
        <v>0</v>
      </c>
    </row>
    <row r="20" spans="1:6" ht="15.75" x14ac:dyDescent="0.2">
      <c r="A20" s="46" t="s">
        <v>32</v>
      </c>
      <c r="B20" s="57"/>
      <c r="C20" s="59">
        <v>1161.837</v>
      </c>
      <c r="D20" s="59">
        <v>1160.0999999999999</v>
      </c>
      <c r="E20" s="59">
        <f>C20-B20</f>
        <v>1161.837</v>
      </c>
      <c r="F20" s="59">
        <f>D20-C20</f>
        <v>-1.73700000000008</v>
      </c>
    </row>
    <row r="21" spans="1:6" ht="52.5" customHeight="1" x14ac:dyDescent="0.2">
      <c r="A21" s="23" t="s">
        <v>108</v>
      </c>
      <c r="B21" s="57">
        <f>SUM(B22:B23)</f>
        <v>0</v>
      </c>
      <c r="C21" s="52">
        <f t="shared" ref="C21:F21" si="11">SUM(C22:C23)</f>
        <v>408.22165999999999</v>
      </c>
      <c r="D21" s="52">
        <f t="shared" si="11"/>
        <v>343.32396</v>
      </c>
      <c r="E21" s="52">
        <f t="shared" si="11"/>
        <v>408.22165999999999</v>
      </c>
      <c r="F21" s="52">
        <f t="shared" si="11"/>
        <v>-64.897699999999986</v>
      </c>
    </row>
    <row r="22" spans="1:6" ht="15.75" x14ac:dyDescent="0.2">
      <c r="A22" s="46" t="s">
        <v>33</v>
      </c>
      <c r="B22" s="59"/>
      <c r="C22" s="51"/>
      <c r="D22" s="51"/>
      <c r="E22" s="51">
        <f>C22-B22</f>
        <v>0</v>
      </c>
      <c r="F22" s="51">
        <f>D22-C22</f>
        <v>0</v>
      </c>
    </row>
    <row r="23" spans="1:6" ht="15.75" x14ac:dyDescent="0.2">
      <c r="A23" s="46" t="s">
        <v>32</v>
      </c>
      <c r="B23" s="57"/>
      <c r="C23" s="51">
        <v>408.22165999999999</v>
      </c>
      <c r="D23" s="51">
        <v>343.32396</v>
      </c>
      <c r="E23" s="51">
        <f>C23-B23</f>
        <v>408.22165999999999</v>
      </c>
      <c r="F23" s="51">
        <f>D23-C23</f>
        <v>-64.897699999999986</v>
      </c>
    </row>
    <row r="24" spans="1:6" ht="18" customHeight="1" x14ac:dyDescent="0.2">
      <c r="A24" s="23" t="s">
        <v>109</v>
      </c>
      <c r="B24" s="57">
        <f>SUM(B25:B26)</f>
        <v>0</v>
      </c>
      <c r="C24" s="57">
        <f t="shared" ref="C24:F24" si="12">SUM(C25:C26)</f>
        <v>26.321000000000002</v>
      </c>
      <c r="D24" s="57">
        <f t="shared" si="12"/>
        <v>26.321000000000002</v>
      </c>
      <c r="E24" s="57">
        <f t="shared" si="12"/>
        <v>26.321000000000002</v>
      </c>
      <c r="F24" s="57">
        <f t="shared" si="12"/>
        <v>0</v>
      </c>
    </row>
    <row r="25" spans="1:6" ht="15.75" x14ac:dyDescent="0.2">
      <c r="A25" s="46" t="s">
        <v>33</v>
      </c>
      <c r="B25" s="59"/>
      <c r="C25" s="59"/>
      <c r="D25" s="59"/>
      <c r="E25" s="59">
        <f>C25-B25</f>
        <v>0</v>
      </c>
      <c r="F25" s="59">
        <f>D25-C25</f>
        <v>0</v>
      </c>
    </row>
    <row r="26" spans="1:6" ht="15.75" x14ac:dyDescent="0.2">
      <c r="A26" s="46" t="s">
        <v>32</v>
      </c>
      <c r="B26" s="57"/>
      <c r="C26" s="59">
        <v>26.321000000000002</v>
      </c>
      <c r="D26" s="59">
        <v>26.321000000000002</v>
      </c>
      <c r="E26" s="59">
        <f>C26-B26</f>
        <v>26.321000000000002</v>
      </c>
      <c r="F26" s="59">
        <f>D26-C26</f>
        <v>0</v>
      </c>
    </row>
    <row r="27" spans="1:6" ht="50.25" customHeight="1" x14ac:dyDescent="0.2">
      <c r="A27" s="23" t="s">
        <v>110</v>
      </c>
      <c r="B27" s="57">
        <f>SUM(B28:B29)</f>
        <v>0</v>
      </c>
      <c r="C27" s="57">
        <f t="shared" ref="C27:F27" si="13">SUM(C28:C29)</f>
        <v>1521.7180000000001</v>
      </c>
      <c r="D27" s="57">
        <f t="shared" si="13"/>
        <v>1542.585</v>
      </c>
      <c r="E27" s="57">
        <f t="shared" si="13"/>
        <v>1521.7180000000001</v>
      </c>
      <c r="F27" s="57">
        <f t="shared" si="13"/>
        <v>20.866999999999962</v>
      </c>
    </row>
    <row r="28" spans="1:6" ht="15.75" x14ac:dyDescent="0.2">
      <c r="A28" s="46" t="s">
        <v>33</v>
      </c>
      <c r="B28" s="59"/>
      <c r="C28" s="59">
        <v>1521.7180000000001</v>
      </c>
      <c r="D28" s="59">
        <v>1542.585</v>
      </c>
      <c r="E28" s="59">
        <f>C28-B28</f>
        <v>1521.7180000000001</v>
      </c>
      <c r="F28" s="59">
        <f>D28-C28</f>
        <v>20.866999999999962</v>
      </c>
    </row>
    <row r="29" spans="1:6" ht="15.75" x14ac:dyDescent="0.2">
      <c r="A29" s="46" t="s">
        <v>32</v>
      </c>
      <c r="B29" s="57"/>
      <c r="C29" s="59"/>
      <c r="D29" s="59"/>
      <c r="E29" s="59">
        <f>C29-B29</f>
        <v>0</v>
      </c>
      <c r="F29" s="59">
        <f>D29-C29</f>
        <v>0</v>
      </c>
    </row>
    <row r="30" spans="1:6" ht="50.25" customHeight="1" x14ac:dyDescent="0.2">
      <c r="A30" s="23" t="s">
        <v>111</v>
      </c>
      <c r="B30" s="57">
        <f>SUM(B31:B32)</f>
        <v>0</v>
      </c>
      <c r="C30" s="57">
        <f t="shared" ref="C30:F30" si="14">SUM(C31:C32)</f>
        <v>956.84</v>
      </c>
      <c r="D30" s="52">
        <f t="shared" si="14"/>
        <v>33.325209999999998</v>
      </c>
      <c r="E30" s="52">
        <f t="shared" si="14"/>
        <v>956.84</v>
      </c>
      <c r="F30" s="52">
        <f t="shared" si="14"/>
        <v>-923.51479000000006</v>
      </c>
    </row>
    <row r="31" spans="1:6" ht="15.75" x14ac:dyDescent="0.2">
      <c r="A31" s="46" t="s">
        <v>33</v>
      </c>
      <c r="B31" s="59"/>
      <c r="C31" s="59">
        <v>956.84</v>
      </c>
      <c r="D31" s="51">
        <v>33.325209999999998</v>
      </c>
      <c r="E31" s="51">
        <f>C31-B31</f>
        <v>956.84</v>
      </c>
      <c r="F31" s="51">
        <f>D31-C31</f>
        <v>-923.51479000000006</v>
      </c>
    </row>
    <row r="32" spans="1:6" ht="15.75" x14ac:dyDescent="0.2">
      <c r="A32" s="46" t="s">
        <v>32</v>
      </c>
      <c r="B32" s="57"/>
      <c r="C32" s="59"/>
      <c r="D32" s="59"/>
      <c r="E32" s="59">
        <f>C32-B32</f>
        <v>0</v>
      </c>
      <c r="F32" s="59">
        <f>D32-C32</f>
        <v>0</v>
      </c>
    </row>
    <row r="33" spans="1:6" ht="53.25" customHeight="1" x14ac:dyDescent="0.2">
      <c r="A33" s="23" t="s">
        <v>112</v>
      </c>
      <c r="B33" s="57">
        <f>SUM(B34:B35)</f>
        <v>0</v>
      </c>
      <c r="C33" s="57">
        <f t="shared" ref="C33:F33" si="15">SUM(C34:C35)</f>
        <v>685.43399999999997</v>
      </c>
      <c r="D33" s="52">
        <f t="shared" si="15"/>
        <v>629.44371999999998</v>
      </c>
      <c r="E33" s="52">
        <f t="shared" si="15"/>
        <v>685.43399999999997</v>
      </c>
      <c r="F33" s="52">
        <f t="shared" si="15"/>
        <v>-55.990279999999984</v>
      </c>
    </row>
    <row r="34" spans="1:6" ht="15.75" x14ac:dyDescent="0.2">
      <c r="A34" s="46" t="s">
        <v>33</v>
      </c>
      <c r="B34" s="59"/>
      <c r="C34" s="59">
        <v>685.43399999999997</v>
      </c>
      <c r="D34" s="51">
        <v>629.44371999999998</v>
      </c>
      <c r="E34" s="51">
        <f>C34-B34</f>
        <v>685.43399999999997</v>
      </c>
      <c r="F34" s="51">
        <f>D34-C34</f>
        <v>-55.990279999999984</v>
      </c>
    </row>
    <row r="35" spans="1:6" ht="15.75" x14ac:dyDescent="0.2">
      <c r="A35" s="46" t="s">
        <v>32</v>
      </c>
      <c r="B35" s="57"/>
      <c r="C35" s="59"/>
      <c r="D35" s="59"/>
      <c r="E35" s="59">
        <f>C35-B35</f>
        <v>0</v>
      </c>
      <c r="F35" s="59">
        <f>D35-C35</f>
        <v>0</v>
      </c>
    </row>
    <row r="36" spans="1:6" ht="36" customHeight="1" x14ac:dyDescent="0.2">
      <c r="A36" s="23" t="s">
        <v>113</v>
      </c>
      <c r="B36" s="57">
        <f>SUM(B37:B38)</f>
        <v>0</v>
      </c>
      <c r="C36" s="57">
        <f t="shared" ref="C36:F36" si="16">SUM(C37:C38)</f>
        <v>455.65199999999999</v>
      </c>
      <c r="D36" s="57">
        <f t="shared" si="16"/>
        <v>455.65199999999999</v>
      </c>
      <c r="E36" s="57">
        <f t="shared" si="16"/>
        <v>455.65199999999999</v>
      </c>
      <c r="F36" s="57">
        <f t="shared" si="16"/>
        <v>0</v>
      </c>
    </row>
    <row r="37" spans="1:6" ht="15.75" x14ac:dyDescent="0.2">
      <c r="A37" s="46" t="s">
        <v>33</v>
      </c>
      <c r="B37" s="59"/>
      <c r="C37" s="59"/>
      <c r="D37" s="59"/>
      <c r="E37" s="59">
        <f>C37-B37</f>
        <v>0</v>
      </c>
      <c r="F37" s="59">
        <f>D37-C37</f>
        <v>0</v>
      </c>
    </row>
    <row r="38" spans="1:6" ht="15.75" x14ac:dyDescent="0.2">
      <c r="A38" s="46" t="s">
        <v>32</v>
      </c>
      <c r="B38" s="57"/>
      <c r="C38" s="59">
        <v>455.65199999999999</v>
      </c>
      <c r="D38" s="59">
        <v>455.65199999999999</v>
      </c>
      <c r="E38" s="59">
        <f>C38-B38</f>
        <v>455.65199999999999</v>
      </c>
      <c r="F38" s="59">
        <f>D38-C38</f>
        <v>0</v>
      </c>
    </row>
    <row r="39" spans="1:6" ht="51" customHeight="1" x14ac:dyDescent="0.2">
      <c r="A39" s="23" t="s">
        <v>114</v>
      </c>
      <c r="B39" s="57">
        <f>SUM(B40:B41)</f>
        <v>0</v>
      </c>
      <c r="C39" s="57">
        <f t="shared" ref="C39:F39" si="17">SUM(C40:C41)</f>
        <v>15</v>
      </c>
      <c r="D39" s="57">
        <f t="shared" si="17"/>
        <v>0</v>
      </c>
      <c r="E39" s="57">
        <f t="shared" si="17"/>
        <v>15</v>
      </c>
      <c r="F39" s="57">
        <f t="shared" si="17"/>
        <v>-15</v>
      </c>
    </row>
    <row r="40" spans="1:6" ht="15.75" x14ac:dyDescent="0.2">
      <c r="A40" s="46" t="s">
        <v>33</v>
      </c>
      <c r="B40" s="59"/>
      <c r="C40" s="59"/>
      <c r="D40" s="59"/>
      <c r="E40" s="59">
        <f>C40-B40</f>
        <v>0</v>
      </c>
      <c r="F40" s="59">
        <f>D40-C40</f>
        <v>0</v>
      </c>
    </row>
    <row r="41" spans="1:6" ht="15.75" x14ac:dyDescent="0.2">
      <c r="A41" s="46" t="s">
        <v>32</v>
      </c>
      <c r="B41" s="57"/>
      <c r="C41" s="59">
        <v>15</v>
      </c>
      <c r="D41" s="59"/>
      <c r="E41" s="59">
        <f>C41-B41</f>
        <v>15</v>
      </c>
      <c r="F41" s="59">
        <f>D41-C41</f>
        <v>-15</v>
      </c>
    </row>
    <row r="42" spans="1:6" ht="31.5" x14ac:dyDescent="0.2">
      <c r="A42" s="23" t="s">
        <v>115</v>
      </c>
      <c r="B42" s="57">
        <f>SUM(B43:B44)</f>
        <v>0</v>
      </c>
      <c r="C42" s="57">
        <f t="shared" ref="C42:F42" si="18">SUM(C43:C44)</f>
        <v>1173.4590000000001</v>
      </c>
      <c r="D42" s="57">
        <f t="shared" si="18"/>
        <v>1173.4549999999999</v>
      </c>
      <c r="E42" s="57">
        <f t="shared" si="18"/>
        <v>1173.4590000000001</v>
      </c>
      <c r="F42" s="57">
        <f t="shared" si="18"/>
        <v>-4.0000000001327862E-3</v>
      </c>
    </row>
    <row r="43" spans="1:6" ht="15.75" x14ac:dyDescent="0.2">
      <c r="A43" s="46" t="s">
        <v>33</v>
      </c>
      <c r="B43" s="59"/>
      <c r="C43" s="59">
        <v>1173.4590000000001</v>
      </c>
      <c r="D43" s="59">
        <v>1173.4549999999999</v>
      </c>
      <c r="E43" s="59">
        <f>C43-B43</f>
        <v>1173.4590000000001</v>
      </c>
      <c r="F43" s="59">
        <f>D43-C43</f>
        <v>-4.0000000001327862E-3</v>
      </c>
    </row>
    <row r="44" spans="1:6" ht="15.75" x14ac:dyDescent="0.2">
      <c r="A44" s="46" t="s">
        <v>32</v>
      </c>
      <c r="B44" s="57"/>
      <c r="C44" s="59"/>
      <c r="D44" s="59"/>
      <c r="E44" s="59">
        <f>C44-B44</f>
        <v>0</v>
      </c>
      <c r="F44" s="59">
        <f>D44-C44</f>
        <v>0</v>
      </c>
    </row>
    <row r="45" spans="1:6" ht="93.75" customHeight="1" x14ac:dyDescent="0.2">
      <c r="A45" s="68" t="s">
        <v>135</v>
      </c>
      <c r="B45" s="68"/>
      <c r="C45" s="68"/>
      <c r="D45" s="68"/>
      <c r="E45" s="68"/>
      <c r="F45" s="68"/>
    </row>
    <row r="46" spans="1:6" ht="7.5" customHeight="1" x14ac:dyDescent="0.2">
      <c r="A46" s="4" t="s">
        <v>9</v>
      </c>
    </row>
    <row r="48" spans="1:6" ht="15.75" x14ac:dyDescent="0.2">
      <c r="A48" s="3"/>
    </row>
  </sheetData>
  <mergeCells count="1">
    <mergeCell ref="A45:F4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topLeftCell="A31" zoomScale="75" zoomScaleNormal="100" zoomScaleSheetLayoutView="75" workbookViewId="0">
      <selection activeCell="B28" sqref="B28:L28"/>
    </sheetView>
  </sheetViews>
  <sheetFormatPr defaultRowHeight="12.75" x14ac:dyDescent="0.2"/>
  <cols>
    <col min="1" max="1" width="14.28515625" customWidth="1"/>
    <col min="2" max="7" width="11.85546875" customWidth="1"/>
    <col min="8" max="8" width="14.28515625" customWidth="1"/>
    <col min="9" max="9" width="11.85546875" customWidth="1"/>
    <col min="10" max="10" width="12.28515625" customWidth="1"/>
    <col min="11" max="11" width="11.85546875" customWidth="1"/>
    <col min="12" max="12" width="11.5703125" customWidth="1"/>
  </cols>
  <sheetData>
    <row r="1" spans="1:11" ht="15.75" x14ac:dyDescent="0.2">
      <c r="A1" s="3" t="s">
        <v>35</v>
      </c>
    </row>
    <row r="2" spans="1:11" ht="15.75" x14ac:dyDescent="0.2">
      <c r="A2" s="11"/>
      <c r="K2" s="11" t="s">
        <v>23</v>
      </c>
    </row>
    <row r="3" spans="1:11" ht="47.25" customHeight="1" x14ac:dyDescent="0.2">
      <c r="A3" s="12" t="s">
        <v>36</v>
      </c>
      <c r="B3" s="71" t="s">
        <v>25</v>
      </c>
      <c r="C3" s="71"/>
      <c r="D3" s="71" t="s">
        <v>26</v>
      </c>
      <c r="E3" s="71"/>
      <c r="F3" s="71" t="s">
        <v>27</v>
      </c>
      <c r="G3" s="71"/>
      <c r="H3" s="71" t="s">
        <v>28</v>
      </c>
      <c r="I3" s="71"/>
      <c r="J3" s="71" t="s">
        <v>29</v>
      </c>
      <c r="K3" s="71"/>
    </row>
    <row r="4" spans="1:11" ht="29.25" customHeight="1" x14ac:dyDescent="0.2">
      <c r="A4" s="12" t="s">
        <v>37</v>
      </c>
      <c r="B4" s="13" t="s">
        <v>38</v>
      </c>
      <c r="C4" s="13" t="s">
        <v>39</v>
      </c>
      <c r="D4" s="13" t="s">
        <v>38</v>
      </c>
      <c r="E4" s="13" t="s">
        <v>39</v>
      </c>
      <c r="F4" s="13" t="s">
        <v>38</v>
      </c>
      <c r="G4" s="13" t="s">
        <v>39</v>
      </c>
      <c r="H4" s="13" t="s">
        <v>38</v>
      </c>
      <c r="I4" s="13" t="s">
        <v>39</v>
      </c>
      <c r="J4" s="13" t="s">
        <v>38</v>
      </c>
      <c r="K4" s="13" t="s">
        <v>39</v>
      </c>
    </row>
    <row r="5" spans="1:1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</row>
    <row r="6" spans="1:11" x14ac:dyDescent="0.2">
      <c r="A6" s="40">
        <v>2111</v>
      </c>
      <c r="B6" s="42">
        <v>139345.51300000001</v>
      </c>
      <c r="C6" s="42">
        <v>105</v>
      </c>
      <c r="D6" s="42">
        <v>138720.24900000001</v>
      </c>
      <c r="E6" s="42">
        <v>85</v>
      </c>
      <c r="F6" s="42">
        <v>134480.80499999999</v>
      </c>
      <c r="G6" s="42">
        <v>77.601600000000005</v>
      </c>
      <c r="H6" s="42">
        <f t="shared" ref="H6:H22" si="0">D6-B6</f>
        <v>-625.26399999999558</v>
      </c>
      <c r="I6" s="42">
        <f t="shared" ref="I6:I22" si="1">E6-C6</f>
        <v>-20</v>
      </c>
      <c r="J6" s="42">
        <f>F6-D6</f>
        <v>-4239.4440000000177</v>
      </c>
      <c r="K6" s="42">
        <f t="shared" ref="K6:K22" si="2">G6-E6</f>
        <v>-7.3983999999999952</v>
      </c>
    </row>
    <row r="7" spans="1:11" x14ac:dyDescent="0.2">
      <c r="A7" s="40">
        <v>2120</v>
      </c>
      <c r="B7" s="42">
        <v>30116.522000000001</v>
      </c>
      <c r="C7" s="42">
        <v>22.64</v>
      </c>
      <c r="D7" s="42">
        <v>31363.460999999999</v>
      </c>
      <c r="E7" s="42">
        <v>18.64</v>
      </c>
      <c r="F7" s="42">
        <v>29853.445729999999</v>
      </c>
      <c r="G7" s="42">
        <v>17.07236</v>
      </c>
      <c r="H7" s="42">
        <f t="shared" si="0"/>
        <v>1246.9389999999985</v>
      </c>
      <c r="I7" s="42">
        <f t="shared" si="1"/>
        <v>-4</v>
      </c>
      <c r="J7" s="42">
        <f t="shared" ref="J7:J22" si="3">F7-D7</f>
        <v>-1510.0152699999999</v>
      </c>
      <c r="K7" s="42">
        <f t="shared" si="2"/>
        <v>-1.5676400000000008</v>
      </c>
    </row>
    <row r="8" spans="1:11" x14ac:dyDescent="0.2">
      <c r="A8" s="40">
        <v>2210</v>
      </c>
      <c r="B8" s="42">
        <v>2535.2199999999998</v>
      </c>
      <c r="C8" s="42">
        <v>70</v>
      </c>
      <c r="D8" s="42">
        <v>5856.9880000000003</v>
      </c>
      <c r="E8" s="42">
        <v>634.83200999999997</v>
      </c>
      <c r="F8" s="42">
        <v>4115.4646300000004</v>
      </c>
      <c r="G8" s="42">
        <v>629.74581999999998</v>
      </c>
      <c r="H8" s="42">
        <f t="shared" si="0"/>
        <v>3321.7680000000005</v>
      </c>
      <c r="I8" s="42">
        <f t="shared" si="1"/>
        <v>564.83200999999997</v>
      </c>
      <c r="J8" s="42">
        <f t="shared" si="3"/>
        <v>-1741.5233699999999</v>
      </c>
      <c r="K8" s="42">
        <f t="shared" si="2"/>
        <v>-5.0861899999999878</v>
      </c>
    </row>
    <row r="9" spans="1:11" x14ac:dyDescent="0.2">
      <c r="A9" s="47">
        <v>2220</v>
      </c>
      <c r="B9" s="42">
        <v>129.42400000000001</v>
      </c>
      <c r="C9" s="42"/>
      <c r="D9" s="42">
        <v>1677.558</v>
      </c>
      <c r="E9" s="42">
        <v>57.956209999999999</v>
      </c>
      <c r="F9" s="42">
        <v>1593.1872499999999</v>
      </c>
      <c r="G9" s="42">
        <v>57.956209999999999</v>
      </c>
      <c r="H9" s="42">
        <f t="shared" si="0"/>
        <v>1548.134</v>
      </c>
      <c r="I9" s="42">
        <f t="shared" si="1"/>
        <v>57.956209999999999</v>
      </c>
      <c r="J9" s="42">
        <f t="shared" si="3"/>
        <v>-84.370750000000044</v>
      </c>
      <c r="K9" s="42">
        <f t="shared" si="2"/>
        <v>0</v>
      </c>
    </row>
    <row r="10" spans="1:11" x14ac:dyDescent="0.2">
      <c r="A10" s="47">
        <v>2230</v>
      </c>
      <c r="B10" s="42">
        <v>9492.9240000000009</v>
      </c>
      <c r="C10" s="42">
        <v>80</v>
      </c>
      <c r="D10" s="42">
        <v>5991.5810000000001</v>
      </c>
      <c r="E10" s="42">
        <v>60.034500000000001</v>
      </c>
      <c r="F10" s="42">
        <v>4876.3807699999998</v>
      </c>
      <c r="G10" s="42">
        <v>34.4435</v>
      </c>
      <c r="H10" s="42">
        <f t="shared" si="0"/>
        <v>-3501.3430000000008</v>
      </c>
      <c r="I10" s="42">
        <f t="shared" si="1"/>
        <v>-19.965499999999999</v>
      </c>
      <c r="J10" s="42">
        <f t="shared" si="3"/>
        <v>-1115.2002300000004</v>
      </c>
      <c r="K10" s="42">
        <f t="shared" si="2"/>
        <v>-25.591000000000001</v>
      </c>
    </row>
    <row r="11" spans="1:11" x14ac:dyDescent="0.2">
      <c r="A11" s="40">
        <v>2240</v>
      </c>
      <c r="B11" s="42">
        <v>2721.4830000000002</v>
      </c>
      <c r="C11" s="42">
        <v>5</v>
      </c>
      <c r="D11" s="42">
        <v>4745.9989999999998</v>
      </c>
      <c r="E11" s="42">
        <v>2.85</v>
      </c>
      <c r="F11" s="42">
        <v>2032.50243</v>
      </c>
      <c r="G11" s="42">
        <v>2.85</v>
      </c>
      <c r="H11" s="42">
        <f t="shared" si="0"/>
        <v>2024.5159999999996</v>
      </c>
      <c r="I11" s="42">
        <f t="shared" si="1"/>
        <v>-2.15</v>
      </c>
      <c r="J11" s="42">
        <f t="shared" si="3"/>
        <v>-2713.4965699999998</v>
      </c>
      <c r="K11" s="42">
        <f t="shared" si="2"/>
        <v>0</v>
      </c>
    </row>
    <row r="12" spans="1:11" x14ac:dyDescent="0.2">
      <c r="A12" s="40">
        <v>2250</v>
      </c>
      <c r="B12" s="42">
        <v>239.06399999999999</v>
      </c>
      <c r="C12" s="42"/>
      <c r="D12" s="42">
        <v>173.709</v>
      </c>
      <c r="E12" s="42"/>
      <c r="F12" s="42">
        <v>13.79054</v>
      </c>
      <c r="G12" s="42"/>
      <c r="H12" s="42">
        <f t="shared" si="0"/>
        <v>-65.35499999999999</v>
      </c>
      <c r="I12" s="42">
        <f t="shared" si="1"/>
        <v>0</v>
      </c>
      <c r="J12" s="42">
        <f t="shared" si="3"/>
        <v>-159.91846000000001</v>
      </c>
      <c r="K12" s="42">
        <f t="shared" si="2"/>
        <v>0</v>
      </c>
    </row>
    <row r="13" spans="1:11" x14ac:dyDescent="0.2">
      <c r="A13" s="47">
        <v>2271</v>
      </c>
      <c r="B13" s="42">
        <v>17269.118999999999</v>
      </c>
      <c r="C13" s="42">
        <v>3.5</v>
      </c>
      <c r="D13" s="42">
        <v>12348.403</v>
      </c>
      <c r="E13" s="42">
        <v>3.5</v>
      </c>
      <c r="F13" s="42">
        <v>7972.0979299999999</v>
      </c>
      <c r="G13" s="42">
        <v>0.56657000000000002</v>
      </c>
      <c r="H13" s="42">
        <f t="shared" si="0"/>
        <v>-4920.7159999999985</v>
      </c>
      <c r="I13" s="42">
        <f t="shared" si="1"/>
        <v>0</v>
      </c>
      <c r="J13" s="42">
        <f t="shared" si="3"/>
        <v>-4376.3050700000003</v>
      </c>
      <c r="K13" s="42">
        <f t="shared" si="2"/>
        <v>-2.93343</v>
      </c>
    </row>
    <row r="14" spans="1:11" x14ac:dyDescent="0.2">
      <c r="A14" s="47">
        <v>2272</v>
      </c>
      <c r="B14" s="42">
        <v>612.13</v>
      </c>
      <c r="C14" s="42">
        <v>0.11</v>
      </c>
      <c r="D14" s="42">
        <v>612.13</v>
      </c>
      <c r="E14" s="42">
        <v>0.11</v>
      </c>
      <c r="F14" s="42">
        <v>462.22172999999998</v>
      </c>
      <c r="G14" s="42">
        <v>2.8170000000000001E-2</v>
      </c>
      <c r="H14" s="42">
        <f t="shared" si="0"/>
        <v>0</v>
      </c>
      <c r="I14" s="42">
        <f t="shared" si="1"/>
        <v>0</v>
      </c>
      <c r="J14" s="42">
        <f t="shared" si="3"/>
        <v>-149.90827000000002</v>
      </c>
      <c r="K14" s="42">
        <f t="shared" si="2"/>
        <v>-8.183E-2</v>
      </c>
    </row>
    <row r="15" spans="1:11" x14ac:dyDescent="0.2">
      <c r="A15" s="47">
        <v>2273</v>
      </c>
      <c r="B15" s="42">
        <v>2839.1759999999999</v>
      </c>
      <c r="C15" s="42">
        <v>0.15</v>
      </c>
      <c r="D15" s="42">
        <v>2192.346</v>
      </c>
      <c r="E15" s="42">
        <v>0.15</v>
      </c>
      <c r="F15" s="42">
        <v>1561.6358600000001</v>
      </c>
      <c r="G15" s="42">
        <v>7.4620000000000006E-2</v>
      </c>
      <c r="H15" s="42">
        <f t="shared" si="0"/>
        <v>-646.82999999999993</v>
      </c>
      <c r="I15" s="42">
        <f t="shared" si="1"/>
        <v>0</v>
      </c>
      <c r="J15" s="42">
        <f t="shared" si="3"/>
        <v>-630.71013999999991</v>
      </c>
      <c r="K15" s="42">
        <f t="shared" si="2"/>
        <v>-7.5379999999999989E-2</v>
      </c>
    </row>
    <row r="16" spans="1:11" x14ac:dyDescent="0.2">
      <c r="A16" s="47">
        <v>2274</v>
      </c>
      <c r="B16" s="42"/>
      <c r="C16" s="42"/>
      <c r="D16" s="42"/>
      <c r="E16" s="42"/>
      <c r="F16" s="42"/>
      <c r="G16" s="42"/>
      <c r="H16" s="42">
        <f t="shared" si="0"/>
        <v>0</v>
      </c>
      <c r="I16" s="42">
        <f t="shared" si="1"/>
        <v>0</v>
      </c>
      <c r="J16" s="42">
        <f t="shared" si="3"/>
        <v>0</v>
      </c>
      <c r="K16" s="42">
        <f t="shared" si="2"/>
        <v>0</v>
      </c>
    </row>
    <row r="17" spans="1:12" x14ac:dyDescent="0.2">
      <c r="A17" s="47">
        <v>2275</v>
      </c>
      <c r="B17" s="42">
        <v>877.61</v>
      </c>
      <c r="C17" s="42"/>
      <c r="D17" s="42">
        <v>877.61</v>
      </c>
      <c r="E17" s="42"/>
      <c r="F17" s="42">
        <v>748.90499999999997</v>
      </c>
      <c r="G17" s="42"/>
      <c r="H17" s="42">
        <f t="shared" si="0"/>
        <v>0</v>
      </c>
      <c r="I17" s="42">
        <f t="shared" si="1"/>
        <v>0</v>
      </c>
      <c r="J17" s="42">
        <f t="shared" si="3"/>
        <v>-128.70500000000004</v>
      </c>
      <c r="K17" s="42">
        <f t="shared" si="2"/>
        <v>0</v>
      </c>
    </row>
    <row r="18" spans="1:12" x14ac:dyDescent="0.2">
      <c r="A18" s="47">
        <v>2281</v>
      </c>
      <c r="B18" s="42"/>
      <c r="C18" s="42"/>
      <c r="D18" s="42">
        <v>35.198</v>
      </c>
      <c r="E18" s="42"/>
      <c r="F18" s="42">
        <v>35.197569999999999</v>
      </c>
      <c r="G18" s="42"/>
      <c r="H18" s="42">
        <f t="shared" si="0"/>
        <v>35.198</v>
      </c>
      <c r="I18" s="42">
        <f t="shared" si="1"/>
        <v>0</v>
      </c>
      <c r="J18" s="42">
        <f t="shared" si="3"/>
        <v>-4.3000000000148475E-4</v>
      </c>
      <c r="K18" s="42">
        <f t="shared" si="2"/>
        <v>0</v>
      </c>
    </row>
    <row r="19" spans="1:12" x14ac:dyDescent="0.2">
      <c r="A19" s="40">
        <v>2282</v>
      </c>
      <c r="B19" s="42">
        <v>28.138000000000002</v>
      </c>
      <c r="C19" s="42"/>
      <c r="D19" s="42">
        <v>28.138000000000002</v>
      </c>
      <c r="E19" s="42"/>
      <c r="F19" s="42">
        <v>11.2</v>
      </c>
      <c r="G19" s="42"/>
      <c r="H19" s="42">
        <f t="shared" si="0"/>
        <v>0</v>
      </c>
      <c r="I19" s="42">
        <f t="shared" si="1"/>
        <v>0</v>
      </c>
      <c r="J19" s="42">
        <f t="shared" si="3"/>
        <v>-16.938000000000002</v>
      </c>
      <c r="K19" s="42">
        <f t="shared" si="2"/>
        <v>0</v>
      </c>
    </row>
    <row r="20" spans="1:12" x14ac:dyDescent="0.2">
      <c r="A20" s="58">
        <v>2730</v>
      </c>
      <c r="B20" s="42">
        <v>20</v>
      </c>
      <c r="C20" s="42"/>
      <c r="D20" s="42">
        <v>139.26400000000001</v>
      </c>
      <c r="E20" s="42"/>
      <c r="F20" s="42">
        <v>139.26400000000001</v>
      </c>
      <c r="G20" s="42"/>
      <c r="H20" s="42">
        <f t="shared" ref="H20" si="4">D20-B20</f>
        <v>119.26400000000001</v>
      </c>
      <c r="I20" s="42">
        <f t="shared" ref="I20" si="5">E20-C20</f>
        <v>0</v>
      </c>
      <c r="J20" s="42">
        <f t="shared" ref="J20" si="6">F20-D20</f>
        <v>0</v>
      </c>
      <c r="K20" s="42">
        <f t="shared" ref="K20" si="7">G20-E20</f>
        <v>0</v>
      </c>
    </row>
    <row r="21" spans="1:12" x14ac:dyDescent="0.2">
      <c r="A21" s="40">
        <v>2800</v>
      </c>
      <c r="B21" s="42">
        <v>92</v>
      </c>
      <c r="C21" s="42">
        <v>6</v>
      </c>
      <c r="D21" s="42">
        <v>168.5</v>
      </c>
      <c r="E21" s="42">
        <v>17.7</v>
      </c>
      <c r="F21" s="42">
        <v>132.77746999999999</v>
      </c>
      <c r="G21" s="42">
        <v>16.01324</v>
      </c>
      <c r="H21" s="42">
        <f t="shared" si="0"/>
        <v>76.5</v>
      </c>
      <c r="I21" s="42">
        <f t="shared" si="1"/>
        <v>11.7</v>
      </c>
      <c r="J21" s="42">
        <f t="shared" si="3"/>
        <v>-35.722530000000006</v>
      </c>
      <c r="K21" s="42">
        <f t="shared" si="2"/>
        <v>-1.6867599999999996</v>
      </c>
    </row>
    <row r="22" spans="1:12" x14ac:dyDescent="0.2">
      <c r="A22" s="40">
        <v>3110</v>
      </c>
      <c r="B22" s="49"/>
      <c r="C22" s="42">
        <v>797.12300000000005</v>
      </c>
      <c r="D22" s="49"/>
      <c r="E22" s="42">
        <v>2637.5299599999998</v>
      </c>
      <c r="F22" s="49"/>
      <c r="G22" s="42">
        <v>2497.3559599999999</v>
      </c>
      <c r="H22" s="42">
        <f t="shared" si="0"/>
        <v>0</v>
      </c>
      <c r="I22" s="42">
        <f t="shared" si="1"/>
        <v>1840.4069599999998</v>
      </c>
      <c r="J22" s="42">
        <f t="shared" si="3"/>
        <v>0</v>
      </c>
      <c r="K22" s="42">
        <f t="shared" si="2"/>
        <v>-140.17399999999998</v>
      </c>
    </row>
    <row r="23" spans="1:12" ht="15" x14ac:dyDescent="0.2">
      <c r="A23" s="18"/>
      <c r="B23" s="43"/>
      <c r="C23" s="43"/>
      <c r="D23" s="43"/>
      <c r="E23" s="43"/>
      <c r="F23" s="43"/>
      <c r="G23" s="43"/>
      <c r="H23" s="43"/>
      <c r="I23" s="43"/>
      <c r="J23" s="53"/>
      <c r="K23" s="53"/>
    </row>
    <row r="24" spans="1:12" ht="15" x14ac:dyDescent="0.2">
      <c r="A24" s="19" t="s">
        <v>40</v>
      </c>
      <c r="B24" s="41">
        <f>SUM(B6:B23)</f>
        <v>206318.32300000003</v>
      </c>
      <c r="C24" s="41">
        <f t="shared" ref="C24:K24" si="8">SUM(C6:C23)</f>
        <v>1089.5230000000001</v>
      </c>
      <c r="D24" s="41">
        <f t="shared" si="8"/>
        <v>204931.13400000002</v>
      </c>
      <c r="E24" s="41">
        <f t="shared" si="8"/>
        <v>3518.3026799999998</v>
      </c>
      <c r="F24" s="41">
        <f t="shared" si="8"/>
        <v>188028.87590999994</v>
      </c>
      <c r="G24" s="41">
        <f t="shared" si="8"/>
        <v>3333.7080499999997</v>
      </c>
      <c r="H24" s="41">
        <f t="shared" si="8"/>
        <v>-1387.1889999999967</v>
      </c>
      <c r="I24" s="41">
        <f t="shared" si="8"/>
        <v>2428.7796799999996</v>
      </c>
      <c r="J24" s="41">
        <f t="shared" si="8"/>
        <v>-16902.258090000018</v>
      </c>
      <c r="K24" s="41">
        <f t="shared" si="8"/>
        <v>-184.59462999999997</v>
      </c>
    </row>
    <row r="25" spans="1:12" ht="24" customHeight="1" x14ac:dyDescent="0.2">
      <c r="A25" s="4" t="s">
        <v>116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</row>
    <row r="26" spans="1:12" ht="278.25" customHeight="1" x14ac:dyDescent="0.25">
      <c r="A26" s="54" t="s">
        <v>34</v>
      </c>
      <c r="B26" s="69" t="s">
        <v>143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</row>
    <row r="27" spans="1:12" ht="259.5" customHeight="1" x14ac:dyDescent="0.2">
      <c r="A27" s="4" t="s">
        <v>9</v>
      </c>
      <c r="B27" s="70" t="s">
        <v>144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</row>
    <row r="28" spans="1:12" ht="60" customHeight="1" x14ac:dyDescent="0.25">
      <c r="B28" s="69" t="s">
        <v>142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</row>
    <row r="29" spans="1:12" ht="12" customHeight="1" x14ac:dyDescent="0.25">
      <c r="A29" s="3"/>
      <c r="B29" s="67"/>
      <c r="C29" s="67"/>
      <c r="D29" s="67"/>
      <c r="E29" s="67"/>
      <c r="F29" s="67"/>
      <c r="G29" s="67"/>
      <c r="H29" s="67"/>
      <c r="I29" s="67"/>
      <c r="J29" s="67"/>
      <c r="K29" s="67"/>
    </row>
    <row r="30" spans="1:12" ht="12" customHeight="1" x14ac:dyDescent="0.2"/>
    <row r="31" spans="1:12" ht="12" customHeight="1" x14ac:dyDescent="0.2"/>
    <row r="32" spans="1:1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</sheetData>
  <mergeCells count="9">
    <mergeCell ref="B29:K29"/>
    <mergeCell ref="B26:L26"/>
    <mergeCell ref="B27:L27"/>
    <mergeCell ref="B28:L28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opLeftCell="A4" zoomScaleNormal="100" workbookViewId="0">
      <selection activeCell="K11" sqref="K11"/>
    </sheetView>
  </sheetViews>
  <sheetFormatPr defaultRowHeight="12.75" x14ac:dyDescent="0.2"/>
  <cols>
    <col min="1" max="1" width="18.140625" customWidth="1"/>
    <col min="2" max="2" width="15.7109375" customWidth="1"/>
    <col min="3" max="3" width="19.5703125" customWidth="1"/>
    <col min="4" max="4" width="16.42578125" customWidth="1"/>
    <col min="5" max="5" width="16.140625" customWidth="1"/>
    <col min="6" max="6" width="20" customWidth="1"/>
    <col min="7" max="7" width="21.140625" customWidth="1"/>
  </cols>
  <sheetData>
    <row r="1" spans="1:7" ht="15.75" x14ac:dyDescent="0.2">
      <c r="A1" s="3" t="s">
        <v>41</v>
      </c>
    </row>
    <row r="2" spans="1:7" ht="15.75" x14ac:dyDescent="0.2">
      <c r="G2" s="11" t="s">
        <v>23</v>
      </c>
    </row>
    <row r="3" spans="1:7" ht="31.5" customHeight="1" x14ac:dyDescent="0.2">
      <c r="A3" s="71" t="s">
        <v>42</v>
      </c>
      <c r="B3" s="71" t="s">
        <v>43</v>
      </c>
      <c r="C3" s="71"/>
      <c r="D3" s="71"/>
      <c r="E3" s="71" t="s">
        <v>44</v>
      </c>
      <c r="F3" s="71"/>
      <c r="G3" s="71"/>
    </row>
    <row r="4" spans="1:7" ht="25.5" customHeight="1" x14ac:dyDescent="0.2">
      <c r="A4" s="71"/>
      <c r="B4" s="72" t="s">
        <v>45</v>
      </c>
      <c r="C4" s="72" t="s">
        <v>46</v>
      </c>
      <c r="D4" s="72"/>
      <c r="E4" s="72" t="s">
        <v>45</v>
      </c>
      <c r="F4" s="72" t="s">
        <v>46</v>
      </c>
      <c r="G4" s="72"/>
    </row>
    <row r="5" spans="1:7" x14ac:dyDescent="0.2">
      <c r="A5" s="71"/>
      <c r="B5" s="72"/>
      <c r="C5" s="21" t="s">
        <v>47</v>
      </c>
      <c r="D5" s="21" t="s">
        <v>48</v>
      </c>
      <c r="E5" s="72"/>
      <c r="F5" s="21" t="s">
        <v>47</v>
      </c>
      <c r="G5" s="21" t="s">
        <v>48</v>
      </c>
    </row>
    <row r="6" spans="1:7" x14ac:dyDescent="0.2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</row>
    <row r="7" spans="1:7" ht="56.25" customHeight="1" x14ac:dyDescent="0.2">
      <c r="A7" s="14" t="s">
        <v>49</v>
      </c>
      <c r="B7" s="55">
        <f>B11</f>
        <v>1.4049400000000001</v>
      </c>
      <c r="C7" s="55">
        <f t="shared" ref="C7:G7" si="0">C11</f>
        <v>1.84734</v>
      </c>
      <c r="D7" s="55">
        <f t="shared" si="0"/>
        <v>0</v>
      </c>
      <c r="E7" s="55">
        <f t="shared" si="0"/>
        <v>8.3248499999999996</v>
      </c>
      <c r="F7" s="55">
        <f t="shared" si="0"/>
        <v>11.478899999999999</v>
      </c>
      <c r="G7" s="55">
        <f t="shared" si="0"/>
        <v>0</v>
      </c>
    </row>
    <row r="8" spans="1:7" ht="33" customHeight="1" x14ac:dyDescent="0.2">
      <c r="A8" s="14" t="s">
        <v>50</v>
      </c>
      <c r="B8" s="22"/>
      <c r="C8" s="22"/>
      <c r="D8" s="22"/>
      <c r="E8" s="22"/>
      <c r="F8" s="22"/>
      <c r="G8" s="22"/>
    </row>
    <row r="9" spans="1:7" ht="15.75" x14ac:dyDescent="0.2">
      <c r="A9" s="14">
        <v>2210</v>
      </c>
      <c r="B9" s="22"/>
      <c r="C9" s="22"/>
      <c r="D9" s="22"/>
      <c r="E9" s="22"/>
      <c r="F9" s="22"/>
      <c r="G9" s="22"/>
    </row>
    <row r="10" spans="1:7" ht="15.75" x14ac:dyDescent="0.2">
      <c r="A10" s="14"/>
      <c r="B10" s="22"/>
      <c r="C10" s="22"/>
      <c r="D10" s="22"/>
      <c r="E10" s="22"/>
      <c r="F10" s="22"/>
      <c r="G10" s="22"/>
    </row>
    <row r="11" spans="1:7" ht="35.25" customHeight="1" x14ac:dyDescent="0.2">
      <c r="A11" s="14" t="s">
        <v>51</v>
      </c>
      <c r="B11" s="55">
        <v>1.4049400000000001</v>
      </c>
      <c r="C11" s="55">
        <v>1.84734</v>
      </c>
      <c r="D11" s="55"/>
      <c r="E11" s="55">
        <v>8.3248499999999996</v>
      </c>
      <c r="F11" s="55">
        <v>11.478899999999999</v>
      </c>
      <c r="G11" s="22"/>
    </row>
    <row r="12" spans="1:7" ht="15.75" x14ac:dyDescent="0.2">
      <c r="A12" s="14"/>
      <c r="B12" s="22"/>
      <c r="C12" s="22"/>
      <c r="D12" s="22"/>
      <c r="E12" s="22"/>
      <c r="F12" s="22"/>
      <c r="G12" s="22"/>
    </row>
    <row r="13" spans="1:7" ht="15.75" x14ac:dyDescent="0.2">
      <c r="A13" s="14"/>
      <c r="B13" s="22"/>
      <c r="C13" s="22"/>
      <c r="D13" s="22"/>
      <c r="E13" s="22"/>
      <c r="F13" s="22"/>
      <c r="G13" s="22"/>
    </row>
    <row r="14" spans="1:7" ht="77.25" customHeight="1" x14ac:dyDescent="0.2">
      <c r="A14" s="96" t="s">
        <v>145</v>
      </c>
      <c r="B14" s="96"/>
      <c r="C14" s="96"/>
      <c r="D14" s="96"/>
      <c r="E14" s="96"/>
      <c r="F14" s="96"/>
      <c r="G14" s="96"/>
    </row>
    <row r="15" spans="1:7" ht="15.75" x14ac:dyDescent="0.2">
      <c r="A15" s="4" t="s">
        <v>9</v>
      </c>
    </row>
    <row r="16" spans="1:7" ht="15.75" x14ac:dyDescent="0.2">
      <c r="A16" s="4"/>
    </row>
    <row r="18" spans="1:1" ht="15.75" x14ac:dyDescent="0.2">
      <c r="A18" s="3"/>
    </row>
  </sheetData>
  <mergeCells count="8">
    <mergeCell ref="A14:G14"/>
    <mergeCell ref="A3:A5"/>
    <mergeCell ref="B3:D3"/>
    <mergeCell ref="E3:G3"/>
    <mergeCell ref="B4:B5"/>
    <mergeCell ref="C4:D4"/>
    <mergeCell ref="E4:E5"/>
    <mergeCell ref="F4:G4"/>
  </mergeCells>
  <hyperlinks>
    <hyperlink ref="B4" r:id="rId1" display="http://search.ligazakon.ua/l_doc2.nsf/link1/RE30165.html"/>
    <hyperlink ref="C4" r:id="rId2" display="http://search.ligazakon.ua/l_doc2.nsf/link1/RE30165.html"/>
    <hyperlink ref="E4" r:id="rId3" display="http://search.ligazakon.ua/l_doc2.nsf/link1/RE30165.html"/>
    <hyperlink ref="F4" r:id="rId4" display="http://search.ligazakon.ua/l_doc2.nsf/link1/RE30165.html"/>
    <hyperlink ref="C5" r:id="rId5" display="http://search.ligazakon.ua/l_doc2.nsf/link1/RE30165.html"/>
    <hyperlink ref="D5" r:id="rId6" display="http://search.ligazakon.ua/l_doc2.nsf/link1/RE30165.html"/>
    <hyperlink ref="F5" r:id="rId7" display="http://search.ligazakon.ua/l_doc2.nsf/link1/RE30165.html"/>
    <hyperlink ref="G5" r:id="rId8" display="http://search.ligazakon.ua/l_doc2.nsf/link1/RE30165.html"/>
  </hyperlinks>
  <pageMargins left="0.7" right="0.7" top="0.75" bottom="0.75" header="0.3" footer="0.3"/>
  <pageSetup paperSize="9" orientation="landscape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3" zoomScaleNormal="100" workbookViewId="0">
      <pane xSplit="1" ySplit="1" topLeftCell="B17" activePane="bottomRight" state="frozen"/>
      <selection activeCell="A3" sqref="A3"/>
      <selection pane="topRight" activeCell="B3" sqref="B3"/>
      <selection pane="bottomLeft" activeCell="A4" sqref="A4"/>
      <selection pane="bottomRight" activeCell="A23" sqref="A23:F23"/>
    </sheetView>
  </sheetViews>
  <sheetFormatPr defaultRowHeight="12.75" x14ac:dyDescent="0.2"/>
  <cols>
    <col min="1" max="1" width="32.42578125" customWidth="1"/>
    <col min="2" max="6" width="21.5703125" customWidth="1"/>
  </cols>
  <sheetData>
    <row r="1" spans="1:6" ht="15.75" x14ac:dyDescent="0.2">
      <c r="A1" s="3" t="s">
        <v>52</v>
      </c>
    </row>
    <row r="2" spans="1:6" ht="15.75" x14ac:dyDescent="0.2">
      <c r="A2" s="3" t="s">
        <v>53</v>
      </c>
    </row>
    <row r="3" spans="1:6" ht="60.75" customHeight="1" x14ac:dyDescent="0.2">
      <c r="A3" s="12" t="s">
        <v>54</v>
      </c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</row>
    <row r="4" spans="1:6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</row>
    <row r="5" spans="1:6" ht="15.75" x14ac:dyDescent="0.2">
      <c r="A5" s="77" t="s">
        <v>80</v>
      </c>
      <c r="B5" s="78"/>
      <c r="C5" s="78"/>
      <c r="D5" s="78"/>
      <c r="E5" s="78"/>
      <c r="F5" s="79"/>
    </row>
    <row r="6" spans="1:6" ht="31.5" x14ac:dyDescent="0.2">
      <c r="A6" s="46" t="s">
        <v>118</v>
      </c>
      <c r="B6" s="59">
        <v>21</v>
      </c>
      <c r="C6" s="59">
        <v>21</v>
      </c>
      <c r="D6" s="59">
        <v>21</v>
      </c>
      <c r="E6" s="59">
        <f t="shared" ref="E6" si="0">C6-B6</f>
        <v>0</v>
      </c>
      <c r="F6" s="59">
        <f t="shared" ref="F6" si="1">D6-C6</f>
        <v>0</v>
      </c>
    </row>
    <row r="7" spans="1:6" ht="31.5" x14ac:dyDescent="0.2">
      <c r="A7" s="46" t="s">
        <v>117</v>
      </c>
      <c r="B7" s="59">
        <v>361</v>
      </c>
      <c r="C7" s="59">
        <v>361</v>
      </c>
      <c r="D7" s="59">
        <v>354</v>
      </c>
      <c r="E7" s="59">
        <f t="shared" ref="E7" si="2">C7-B7</f>
        <v>0</v>
      </c>
      <c r="F7" s="59">
        <f t="shared" ref="F7" si="3">D7-C7</f>
        <v>-7</v>
      </c>
    </row>
    <row r="8" spans="1:6" ht="15.75" x14ac:dyDescent="0.2">
      <c r="A8" s="46" t="s">
        <v>119</v>
      </c>
      <c r="B8" s="59">
        <v>8815</v>
      </c>
      <c r="C8" s="59">
        <v>8815</v>
      </c>
      <c r="D8" s="59">
        <v>8903</v>
      </c>
      <c r="E8" s="59">
        <f t="shared" ref="E8" si="4">C8-B8</f>
        <v>0</v>
      </c>
      <c r="F8" s="59">
        <f t="shared" ref="F8" si="5">D8-C8</f>
        <v>88</v>
      </c>
    </row>
    <row r="9" spans="1:6" ht="31.5" x14ac:dyDescent="0.2">
      <c r="A9" s="46" t="s">
        <v>120</v>
      </c>
      <c r="B9" s="59">
        <v>37</v>
      </c>
      <c r="C9" s="59">
        <v>37</v>
      </c>
      <c r="D9" s="59">
        <v>31</v>
      </c>
      <c r="E9" s="59">
        <f t="shared" ref="E9" si="6">C9-B9</f>
        <v>0</v>
      </c>
      <c r="F9" s="59">
        <f t="shared" ref="F9" si="7">D9-C9</f>
        <v>-6</v>
      </c>
    </row>
    <row r="10" spans="1:6" ht="48" customHeight="1" x14ac:dyDescent="0.2">
      <c r="A10" s="46" t="s">
        <v>121</v>
      </c>
      <c r="B10" s="48">
        <v>1453.4</v>
      </c>
      <c r="C10" s="48">
        <f>B10</f>
        <v>1453.4</v>
      </c>
      <c r="D10" s="48">
        <v>1472.37</v>
      </c>
      <c r="E10" s="48">
        <f t="shared" ref="E10:F15" si="8">C10-B10</f>
        <v>0</v>
      </c>
      <c r="F10" s="48">
        <f t="shared" si="8"/>
        <v>18.9699999999998</v>
      </c>
    </row>
    <row r="11" spans="1:6" ht="48" customHeight="1" x14ac:dyDescent="0.2">
      <c r="A11" s="46" t="s">
        <v>122</v>
      </c>
      <c r="B11" s="59">
        <v>747.81</v>
      </c>
      <c r="C11" s="59">
        <f t="shared" ref="C11:C15" si="9">B11</f>
        <v>747.81</v>
      </c>
      <c r="D11" s="59">
        <v>753.86</v>
      </c>
      <c r="E11" s="59">
        <f t="shared" si="8"/>
        <v>0</v>
      </c>
      <c r="F11" s="59">
        <f t="shared" si="8"/>
        <v>6.0500000000000682</v>
      </c>
    </row>
    <row r="12" spans="1:6" ht="47.25" x14ac:dyDescent="0.2">
      <c r="A12" s="46" t="s">
        <v>127</v>
      </c>
      <c r="B12" s="48">
        <v>85.79</v>
      </c>
      <c r="C12" s="59">
        <f t="shared" si="9"/>
        <v>85.79</v>
      </c>
      <c r="D12" s="48">
        <v>116.46</v>
      </c>
      <c r="E12" s="48">
        <f t="shared" si="8"/>
        <v>0</v>
      </c>
      <c r="F12" s="48">
        <f t="shared" si="8"/>
        <v>30.669999999999987</v>
      </c>
    </row>
    <row r="13" spans="1:6" ht="63" x14ac:dyDescent="0.2">
      <c r="A13" s="46" t="s">
        <v>123</v>
      </c>
      <c r="B13" s="48">
        <v>132.75</v>
      </c>
      <c r="C13" s="59">
        <f t="shared" si="9"/>
        <v>132.75</v>
      </c>
      <c r="D13" s="48">
        <v>122.75</v>
      </c>
      <c r="E13" s="48">
        <f t="shared" si="8"/>
        <v>0</v>
      </c>
      <c r="F13" s="48">
        <f t="shared" si="8"/>
        <v>-10</v>
      </c>
    </row>
    <row r="14" spans="1:6" ht="31.5" x14ac:dyDescent="0.2">
      <c r="A14" s="46" t="s">
        <v>124</v>
      </c>
      <c r="B14" s="48">
        <v>114.75</v>
      </c>
      <c r="C14" s="59">
        <f t="shared" si="9"/>
        <v>114.75</v>
      </c>
      <c r="D14" s="48">
        <v>106.75</v>
      </c>
      <c r="E14" s="48">
        <f t="shared" si="8"/>
        <v>0</v>
      </c>
      <c r="F14" s="48">
        <f t="shared" si="8"/>
        <v>-8</v>
      </c>
    </row>
    <row r="15" spans="1:6" ht="29.25" customHeight="1" x14ac:dyDescent="0.2">
      <c r="A15" s="46" t="s">
        <v>125</v>
      </c>
      <c r="B15" s="15">
        <v>372.3</v>
      </c>
      <c r="C15" s="59">
        <f t="shared" si="9"/>
        <v>372.3</v>
      </c>
      <c r="D15" s="15">
        <v>372.55</v>
      </c>
      <c r="E15" s="15">
        <f t="shared" si="8"/>
        <v>0</v>
      </c>
      <c r="F15" s="15">
        <f t="shared" si="8"/>
        <v>0.25</v>
      </c>
    </row>
    <row r="16" spans="1:6" ht="47.25" customHeight="1" x14ac:dyDescent="0.2">
      <c r="A16" s="56" t="s">
        <v>89</v>
      </c>
      <c r="B16" s="73" t="s">
        <v>126</v>
      </c>
      <c r="C16" s="73"/>
      <c r="D16" s="73"/>
      <c r="E16" s="73"/>
      <c r="F16" s="74"/>
    </row>
    <row r="17" spans="1:6" ht="20.25" customHeight="1" x14ac:dyDescent="0.2">
      <c r="A17" s="77" t="s">
        <v>81</v>
      </c>
      <c r="B17" s="78"/>
      <c r="C17" s="78"/>
      <c r="D17" s="78"/>
      <c r="E17" s="78"/>
      <c r="F17" s="79"/>
    </row>
    <row r="18" spans="1:6" ht="32.25" customHeight="1" x14ac:dyDescent="0.2">
      <c r="A18" s="46" t="s">
        <v>131</v>
      </c>
      <c r="B18" s="59">
        <v>41493.24</v>
      </c>
      <c r="C18" s="59">
        <v>41561.35</v>
      </c>
      <c r="D18" s="59">
        <v>40998.93</v>
      </c>
      <c r="E18" s="59">
        <f t="shared" ref="E18" si="10">C18-B18</f>
        <v>68.110000000000582</v>
      </c>
      <c r="F18" s="59">
        <f t="shared" ref="F18" si="11">D18-C18</f>
        <v>-562.41999999999825</v>
      </c>
    </row>
    <row r="19" spans="1:6" ht="29.25" customHeight="1" x14ac:dyDescent="0.2">
      <c r="A19" s="46" t="s">
        <v>130</v>
      </c>
      <c r="B19" s="59">
        <v>23231.21</v>
      </c>
      <c r="C19" s="59">
        <v>20657.759999999998</v>
      </c>
      <c r="D19" s="59">
        <v>20976.959999999999</v>
      </c>
      <c r="E19" s="59">
        <f t="shared" ref="E19" si="12">C19-B19</f>
        <v>-2573.4500000000007</v>
      </c>
      <c r="F19" s="59">
        <f t="shared" ref="F19" si="13">D19-C19</f>
        <v>319.20000000000073</v>
      </c>
    </row>
    <row r="20" spans="1:6" ht="28.5" customHeight="1" x14ac:dyDescent="0.2">
      <c r="A20" s="14" t="s">
        <v>132</v>
      </c>
      <c r="B20" s="30">
        <v>1463190</v>
      </c>
      <c r="C20" s="48">
        <f t="shared" ref="C20" si="14">B20</f>
        <v>1463190</v>
      </c>
      <c r="D20" s="30">
        <v>1295841</v>
      </c>
      <c r="E20" s="30">
        <f t="shared" ref="E20:E21" si="15">C20-B20</f>
        <v>0</v>
      </c>
      <c r="F20" s="30">
        <f t="shared" ref="F20:F21" si="16">D20-C20</f>
        <v>-167349</v>
      </c>
    </row>
    <row r="21" spans="1:6" ht="30" customHeight="1" x14ac:dyDescent="0.2">
      <c r="A21" s="46" t="s">
        <v>133</v>
      </c>
      <c r="B21" s="15">
        <v>5860</v>
      </c>
      <c r="C21" s="59">
        <f>B21</f>
        <v>5860</v>
      </c>
      <c r="D21" s="15">
        <v>2501</v>
      </c>
      <c r="E21" s="30">
        <f t="shared" si="15"/>
        <v>0</v>
      </c>
      <c r="F21" s="30">
        <f t="shared" si="16"/>
        <v>-3359</v>
      </c>
    </row>
    <row r="22" spans="1:6" ht="42.75" customHeight="1" x14ac:dyDescent="0.2">
      <c r="A22" s="56" t="s">
        <v>89</v>
      </c>
      <c r="B22" s="75" t="s">
        <v>134</v>
      </c>
      <c r="C22" s="75"/>
      <c r="D22" s="75"/>
      <c r="E22" s="75"/>
      <c r="F22" s="76"/>
    </row>
    <row r="23" spans="1:6" ht="18" customHeight="1" x14ac:dyDescent="0.2">
      <c r="A23" s="77" t="s">
        <v>82</v>
      </c>
      <c r="B23" s="78"/>
      <c r="C23" s="78"/>
      <c r="D23" s="78"/>
      <c r="E23" s="78"/>
      <c r="F23" s="79"/>
    </row>
    <row r="24" spans="1:6" ht="28.5" customHeight="1" x14ac:dyDescent="0.2">
      <c r="A24" s="56" t="s">
        <v>128</v>
      </c>
      <c r="B24" s="59">
        <v>170</v>
      </c>
      <c r="C24" s="59">
        <f t="shared" ref="C24:C25" si="17">B24</f>
        <v>170</v>
      </c>
      <c r="D24" s="59">
        <v>160</v>
      </c>
      <c r="E24" s="59">
        <f t="shared" ref="E24:E25" si="18">C24-B24</f>
        <v>0</v>
      </c>
      <c r="F24" s="59">
        <f t="shared" ref="F24:F25" si="19">D24-C24</f>
        <v>-10</v>
      </c>
    </row>
    <row r="25" spans="1:6" ht="27" customHeight="1" x14ac:dyDescent="0.2">
      <c r="A25" s="56" t="s">
        <v>129</v>
      </c>
      <c r="B25" s="59">
        <v>230</v>
      </c>
      <c r="C25" s="59">
        <f t="shared" si="17"/>
        <v>230</v>
      </c>
      <c r="D25" s="59">
        <v>197</v>
      </c>
      <c r="E25" s="59">
        <f t="shared" si="18"/>
        <v>0</v>
      </c>
      <c r="F25" s="59">
        <f t="shared" si="19"/>
        <v>-33</v>
      </c>
    </row>
    <row r="26" spans="1:6" ht="38.25" customHeight="1" x14ac:dyDescent="0.2">
      <c r="A26" s="56" t="s">
        <v>55</v>
      </c>
      <c r="B26" s="75" t="s">
        <v>136</v>
      </c>
      <c r="C26" s="75"/>
      <c r="D26" s="75"/>
      <c r="E26" s="75"/>
      <c r="F26" s="76"/>
    </row>
  </sheetData>
  <mergeCells count="6">
    <mergeCell ref="B16:F16"/>
    <mergeCell ref="B22:F22"/>
    <mergeCell ref="B26:F26"/>
    <mergeCell ref="A5:F5"/>
    <mergeCell ref="A17:F17"/>
    <mergeCell ref="A23:F2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26" sqref="B26:J26"/>
    </sheetView>
  </sheetViews>
  <sheetFormatPr defaultRowHeight="12.75" x14ac:dyDescent="0.2"/>
  <cols>
    <col min="1" max="1" width="28.28515625" customWidth="1"/>
    <col min="2" max="10" width="13.5703125" customWidth="1"/>
  </cols>
  <sheetData>
    <row r="1" spans="1:10" ht="15.75" x14ac:dyDescent="0.2">
      <c r="A1" s="3" t="s">
        <v>56</v>
      </c>
    </row>
    <row r="2" spans="1:10" ht="47.25" customHeight="1" x14ac:dyDescent="0.2">
      <c r="A2" s="80" t="s">
        <v>61</v>
      </c>
      <c r="B2" s="71" t="s">
        <v>83</v>
      </c>
      <c r="C2" s="71"/>
      <c r="D2" s="71"/>
      <c r="E2" s="71" t="s">
        <v>84</v>
      </c>
      <c r="F2" s="71"/>
      <c r="G2" s="71"/>
      <c r="H2" s="82" t="s">
        <v>57</v>
      </c>
      <c r="I2" s="83"/>
      <c r="J2" s="84"/>
    </row>
    <row r="3" spans="1:10" ht="25.5" x14ac:dyDescent="0.2">
      <c r="A3" s="81"/>
      <c r="B3" s="13" t="s">
        <v>58</v>
      </c>
      <c r="C3" s="13" t="s">
        <v>38</v>
      </c>
      <c r="D3" s="13" t="s">
        <v>59</v>
      </c>
      <c r="E3" s="13" t="s">
        <v>58</v>
      </c>
      <c r="F3" s="13" t="s">
        <v>38</v>
      </c>
      <c r="G3" s="13" t="s">
        <v>59</v>
      </c>
      <c r="H3" s="13" t="s">
        <v>58</v>
      </c>
      <c r="I3" s="13" t="s">
        <v>38</v>
      </c>
      <c r="J3" s="13" t="s">
        <v>59</v>
      </c>
    </row>
    <row r="4" spans="1:10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</row>
    <row r="5" spans="1:10" ht="18.75" customHeight="1" x14ac:dyDescent="0.2">
      <c r="A5" s="77" t="s">
        <v>80</v>
      </c>
      <c r="B5" s="78"/>
      <c r="C5" s="78"/>
      <c r="D5" s="78"/>
      <c r="E5" s="78"/>
      <c r="F5" s="78"/>
      <c r="G5" s="78"/>
      <c r="H5" s="78"/>
      <c r="I5" s="78"/>
      <c r="J5" s="79"/>
    </row>
    <row r="6" spans="1:10" ht="33" customHeight="1" x14ac:dyDescent="0.2">
      <c r="A6" s="46" t="s">
        <v>118</v>
      </c>
      <c r="B6" s="44">
        <f t="shared" ref="B6:B15" si="0">C6</f>
        <v>21</v>
      </c>
      <c r="C6" s="44">
        <v>21</v>
      </c>
      <c r="D6" s="44"/>
      <c r="E6" s="44">
        <f t="shared" ref="E6:E15" si="1">F6</f>
        <v>21</v>
      </c>
      <c r="F6" s="59">
        <v>21</v>
      </c>
      <c r="G6" s="44"/>
      <c r="H6" s="44">
        <f t="shared" ref="H6" si="2">E6-B6</f>
        <v>0</v>
      </c>
      <c r="I6" s="44">
        <f t="shared" ref="I6" si="3">F6-C6</f>
        <v>0</v>
      </c>
      <c r="J6" s="44">
        <f t="shared" ref="J6" si="4">G6-D6</f>
        <v>0</v>
      </c>
    </row>
    <row r="7" spans="1:10" ht="33" customHeight="1" x14ac:dyDescent="0.2">
      <c r="A7" s="46" t="s">
        <v>117</v>
      </c>
      <c r="B7" s="44">
        <f t="shared" si="0"/>
        <v>361</v>
      </c>
      <c r="C7" s="44">
        <v>361</v>
      </c>
      <c r="D7" s="44"/>
      <c r="E7" s="44">
        <f t="shared" si="1"/>
        <v>354</v>
      </c>
      <c r="F7" s="59">
        <v>354</v>
      </c>
      <c r="G7" s="44"/>
      <c r="H7" s="44">
        <f t="shared" ref="H7" si="5">E7-B7</f>
        <v>-7</v>
      </c>
      <c r="I7" s="44">
        <f t="shared" ref="I7" si="6">F7-C7</f>
        <v>-7</v>
      </c>
      <c r="J7" s="44">
        <f t="shared" ref="J7" si="7">G7-D7</f>
        <v>0</v>
      </c>
    </row>
    <row r="8" spans="1:10" ht="20.25" customHeight="1" x14ac:dyDescent="0.2">
      <c r="A8" s="46" t="s">
        <v>119</v>
      </c>
      <c r="B8" s="44">
        <f t="shared" si="0"/>
        <v>8815</v>
      </c>
      <c r="C8" s="44">
        <v>8815</v>
      </c>
      <c r="D8" s="44"/>
      <c r="E8" s="44">
        <f t="shared" si="1"/>
        <v>8903</v>
      </c>
      <c r="F8" s="59">
        <v>8903</v>
      </c>
      <c r="G8" s="44"/>
      <c r="H8" s="44">
        <f t="shared" ref="H8" si="8">E8-B8</f>
        <v>88</v>
      </c>
      <c r="I8" s="44">
        <f t="shared" ref="I8" si="9">F8-C8</f>
        <v>88</v>
      </c>
      <c r="J8" s="44">
        <f t="shared" ref="J8" si="10">G8-D8</f>
        <v>0</v>
      </c>
    </row>
    <row r="9" spans="1:10" ht="30" customHeight="1" x14ac:dyDescent="0.2">
      <c r="A9" s="46" t="s">
        <v>120</v>
      </c>
      <c r="B9" s="44">
        <f t="shared" si="0"/>
        <v>37</v>
      </c>
      <c r="C9" s="44">
        <v>37</v>
      </c>
      <c r="D9" s="44"/>
      <c r="E9" s="44">
        <f t="shared" si="1"/>
        <v>31</v>
      </c>
      <c r="F9" s="50">
        <v>31</v>
      </c>
      <c r="G9" s="44"/>
      <c r="H9" s="44">
        <f t="shared" ref="H9:H15" si="11">E9-B9</f>
        <v>-6</v>
      </c>
      <c r="I9" s="44">
        <f t="shared" ref="I9:I15" si="12">F9-C9</f>
        <v>-6</v>
      </c>
      <c r="J9" s="44">
        <f t="shared" ref="J9:J15" si="13">G9-D9</f>
        <v>0</v>
      </c>
    </row>
    <row r="10" spans="1:10" ht="42.75" customHeight="1" x14ac:dyDescent="0.2">
      <c r="A10" s="46" t="s">
        <v>121</v>
      </c>
      <c r="B10" s="44">
        <f t="shared" si="0"/>
        <v>1418</v>
      </c>
      <c r="C10" s="44">
        <v>1418</v>
      </c>
      <c r="D10" s="44"/>
      <c r="E10" s="44">
        <f t="shared" si="1"/>
        <v>1472.37</v>
      </c>
      <c r="F10" s="50">
        <v>1472.37</v>
      </c>
      <c r="G10" s="44"/>
      <c r="H10" s="44">
        <f t="shared" si="11"/>
        <v>54.369999999999891</v>
      </c>
      <c r="I10" s="44">
        <f t="shared" si="12"/>
        <v>54.369999999999891</v>
      </c>
      <c r="J10" s="44">
        <f t="shared" si="13"/>
        <v>0</v>
      </c>
    </row>
    <row r="11" spans="1:10" ht="60" customHeight="1" x14ac:dyDescent="0.2">
      <c r="A11" s="46" t="s">
        <v>122</v>
      </c>
      <c r="B11" s="44">
        <f t="shared" si="0"/>
        <v>832.2</v>
      </c>
      <c r="C11" s="44">
        <v>832.2</v>
      </c>
      <c r="D11" s="44"/>
      <c r="E11" s="44">
        <f t="shared" si="1"/>
        <v>753.86</v>
      </c>
      <c r="F11" s="50">
        <v>753.86</v>
      </c>
      <c r="G11" s="44"/>
      <c r="H11" s="44">
        <f t="shared" si="11"/>
        <v>-78.340000000000032</v>
      </c>
      <c r="I11" s="44">
        <f t="shared" si="12"/>
        <v>-78.340000000000032</v>
      </c>
      <c r="J11" s="44">
        <f t="shared" si="13"/>
        <v>0</v>
      </c>
    </row>
    <row r="12" spans="1:10" ht="60" customHeight="1" x14ac:dyDescent="0.2">
      <c r="A12" s="46" t="s">
        <v>127</v>
      </c>
      <c r="B12" s="44">
        <f t="shared" si="0"/>
        <v>0</v>
      </c>
      <c r="C12" s="44"/>
      <c r="D12" s="44"/>
      <c r="E12" s="44">
        <f t="shared" si="1"/>
        <v>116.46</v>
      </c>
      <c r="F12" s="50">
        <v>116.46</v>
      </c>
      <c r="G12" s="44"/>
      <c r="H12" s="44">
        <f t="shared" si="11"/>
        <v>116.46</v>
      </c>
      <c r="I12" s="44">
        <f t="shared" si="12"/>
        <v>116.46</v>
      </c>
      <c r="J12" s="44">
        <f t="shared" si="13"/>
        <v>0</v>
      </c>
    </row>
    <row r="13" spans="1:10" ht="60" customHeight="1" x14ac:dyDescent="0.2">
      <c r="A13" s="46" t="s">
        <v>123</v>
      </c>
      <c r="B13" s="44">
        <f t="shared" si="0"/>
        <v>120.75</v>
      </c>
      <c r="C13" s="44">
        <v>120.75</v>
      </c>
      <c r="D13" s="44"/>
      <c r="E13" s="44">
        <f t="shared" si="1"/>
        <v>122.75</v>
      </c>
      <c r="F13" s="50">
        <v>122.75</v>
      </c>
      <c r="G13" s="44"/>
      <c r="H13" s="44">
        <f t="shared" si="11"/>
        <v>2</v>
      </c>
      <c r="I13" s="44">
        <f t="shared" si="12"/>
        <v>2</v>
      </c>
      <c r="J13" s="44">
        <f t="shared" si="13"/>
        <v>0</v>
      </c>
    </row>
    <row r="14" spans="1:10" ht="45" customHeight="1" x14ac:dyDescent="0.2">
      <c r="A14" s="46" t="s">
        <v>124</v>
      </c>
      <c r="B14" s="44">
        <f t="shared" si="0"/>
        <v>98.25</v>
      </c>
      <c r="C14" s="44">
        <v>98.25</v>
      </c>
      <c r="D14" s="44"/>
      <c r="E14" s="44">
        <f t="shared" si="1"/>
        <v>106.75</v>
      </c>
      <c r="F14" s="50">
        <v>106.75</v>
      </c>
      <c r="G14" s="44"/>
      <c r="H14" s="44">
        <f t="shared" si="11"/>
        <v>8.5</v>
      </c>
      <c r="I14" s="44">
        <f t="shared" si="12"/>
        <v>8.5</v>
      </c>
      <c r="J14" s="44">
        <f t="shared" si="13"/>
        <v>0</v>
      </c>
    </row>
    <row r="15" spans="1:10" ht="41.25" customHeight="1" x14ac:dyDescent="0.2">
      <c r="A15" s="46" t="s">
        <v>125</v>
      </c>
      <c r="B15" s="44">
        <f t="shared" si="0"/>
        <v>366.8</v>
      </c>
      <c r="C15" s="44">
        <v>366.8</v>
      </c>
      <c r="D15" s="44"/>
      <c r="E15" s="44">
        <f t="shared" si="1"/>
        <v>372.55</v>
      </c>
      <c r="F15" s="50">
        <v>372.55</v>
      </c>
      <c r="G15" s="44"/>
      <c r="H15" s="44">
        <f t="shared" si="11"/>
        <v>5.75</v>
      </c>
      <c r="I15" s="44">
        <f t="shared" si="12"/>
        <v>5.75</v>
      </c>
      <c r="J15" s="44">
        <f t="shared" si="13"/>
        <v>0</v>
      </c>
    </row>
    <row r="16" spans="1:10" ht="29.25" customHeight="1" x14ac:dyDescent="0.2">
      <c r="A16" s="56" t="s">
        <v>89</v>
      </c>
      <c r="B16" s="85" t="s">
        <v>137</v>
      </c>
      <c r="C16" s="85"/>
      <c r="D16" s="85"/>
      <c r="E16" s="85"/>
      <c r="F16" s="85"/>
      <c r="G16" s="85"/>
      <c r="H16" s="85"/>
      <c r="I16" s="85"/>
      <c r="J16" s="86"/>
    </row>
    <row r="17" spans="1:10" ht="15.75" x14ac:dyDescent="0.2">
      <c r="A17" s="77" t="s">
        <v>81</v>
      </c>
      <c r="B17" s="78"/>
      <c r="C17" s="78"/>
      <c r="D17" s="78"/>
      <c r="E17" s="78"/>
      <c r="F17" s="78"/>
      <c r="G17" s="78"/>
      <c r="H17" s="78"/>
      <c r="I17" s="78"/>
      <c r="J17" s="79"/>
    </row>
    <row r="18" spans="1:10" ht="31.5" x14ac:dyDescent="0.2">
      <c r="A18" s="46" t="s">
        <v>131</v>
      </c>
      <c r="B18" s="44">
        <f t="shared" ref="B18" si="14">C18</f>
        <v>31206.400000000001</v>
      </c>
      <c r="C18" s="44">
        <v>31206.400000000001</v>
      </c>
      <c r="D18" s="44"/>
      <c r="E18" s="44">
        <f t="shared" ref="E18" si="15">F18</f>
        <v>40998.93</v>
      </c>
      <c r="F18" s="44">
        <v>40998.93</v>
      </c>
      <c r="G18" s="44"/>
      <c r="H18" s="44">
        <f t="shared" ref="H18" si="16">E18-B18</f>
        <v>9792.5299999999988</v>
      </c>
      <c r="I18" s="44">
        <f t="shared" ref="I18" si="17">F18-C18</f>
        <v>9792.5299999999988</v>
      </c>
      <c r="J18" s="44">
        <f t="shared" ref="J18" si="18">G18-D18</f>
        <v>0</v>
      </c>
    </row>
    <row r="19" spans="1:10" ht="31.5" x14ac:dyDescent="0.2">
      <c r="A19" s="46" t="s">
        <v>130</v>
      </c>
      <c r="B19" s="44">
        <f t="shared" ref="B19:B21" si="19">C19</f>
        <v>19253.419999999998</v>
      </c>
      <c r="C19" s="44">
        <v>19253.419999999998</v>
      </c>
      <c r="D19" s="44"/>
      <c r="E19" s="44">
        <f t="shared" ref="E19:E21" si="20">F19</f>
        <v>20976.959999999999</v>
      </c>
      <c r="F19" s="44">
        <v>20976.959999999999</v>
      </c>
      <c r="G19" s="44"/>
      <c r="H19" s="44">
        <f t="shared" ref="H19:H21" si="21">E19-B19</f>
        <v>1723.5400000000009</v>
      </c>
      <c r="I19" s="44">
        <f t="shared" ref="I19:I21" si="22">F19-C19</f>
        <v>1723.5400000000009</v>
      </c>
      <c r="J19" s="44">
        <f t="shared" ref="J19:J21" si="23">G19-D19</f>
        <v>0</v>
      </c>
    </row>
    <row r="20" spans="1:10" ht="31.5" x14ac:dyDescent="0.2">
      <c r="A20" s="46" t="s">
        <v>132</v>
      </c>
      <c r="B20" s="44">
        <f t="shared" si="19"/>
        <v>1297295</v>
      </c>
      <c r="C20" s="44">
        <v>1297295</v>
      </c>
      <c r="D20" s="44"/>
      <c r="E20" s="44">
        <f t="shared" si="20"/>
        <v>1295841</v>
      </c>
      <c r="F20" s="44">
        <v>1295841</v>
      </c>
      <c r="G20" s="44"/>
      <c r="H20" s="44">
        <f t="shared" si="21"/>
        <v>-1454</v>
      </c>
      <c r="I20" s="44">
        <f t="shared" si="22"/>
        <v>-1454</v>
      </c>
      <c r="J20" s="44">
        <f t="shared" si="23"/>
        <v>0</v>
      </c>
    </row>
    <row r="21" spans="1:10" ht="31.5" x14ac:dyDescent="0.2">
      <c r="A21" s="46" t="s">
        <v>133</v>
      </c>
      <c r="B21" s="44">
        <f t="shared" si="19"/>
        <v>4728</v>
      </c>
      <c r="C21" s="44">
        <v>4728</v>
      </c>
      <c r="D21" s="44"/>
      <c r="E21" s="44">
        <f t="shared" si="20"/>
        <v>2501</v>
      </c>
      <c r="F21" s="44">
        <v>2501</v>
      </c>
      <c r="G21" s="44"/>
      <c r="H21" s="44">
        <f t="shared" si="21"/>
        <v>-2227</v>
      </c>
      <c r="I21" s="44">
        <f t="shared" si="22"/>
        <v>-2227</v>
      </c>
      <c r="J21" s="44">
        <f t="shared" si="23"/>
        <v>0</v>
      </c>
    </row>
    <row r="22" spans="1:10" ht="45" customHeight="1" x14ac:dyDescent="0.2">
      <c r="A22" s="56" t="s">
        <v>90</v>
      </c>
      <c r="B22" s="88" t="s">
        <v>138</v>
      </c>
      <c r="C22" s="88"/>
      <c r="D22" s="88"/>
      <c r="E22" s="88"/>
      <c r="F22" s="88"/>
      <c r="G22" s="88"/>
      <c r="H22" s="88"/>
      <c r="I22" s="88"/>
      <c r="J22" s="89"/>
    </row>
    <row r="23" spans="1:10" ht="15.75" x14ac:dyDescent="0.2">
      <c r="A23" s="77" t="s">
        <v>82</v>
      </c>
      <c r="B23" s="78"/>
      <c r="C23" s="78"/>
      <c r="D23" s="78"/>
      <c r="E23" s="78"/>
      <c r="F23" s="78"/>
      <c r="G23" s="78"/>
      <c r="H23" s="78"/>
      <c r="I23" s="78"/>
      <c r="J23" s="79"/>
    </row>
    <row r="24" spans="1:10" ht="31.5" x14ac:dyDescent="0.2">
      <c r="A24" s="46" t="s">
        <v>128</v>
      </c>
      <c r="B24" s="44">
        <f t="shared" ref="B24" si="24">C24</f>
        <v>0</v>
      </c>
      <c r="C24" s="44"/>
      <c r="D24" s="44"/>
      <c r="E24" s="44">
        <f t="shared" ref="E24" si="25">F24</f>
        <v>160</v>
      </c>
      <c r="F24" s="44">
        <v>160</v>
      </c>
      <c r="G24" s="44"/>
      <c r="H24" s="44">
        <f t="shared" ref="H24:J25" si="26">E24-B24</f>
        <v>160</v>
      </c>
      <c r="I24" s="44">
        <f t="shared" si="26"/>
        <v>160</v>
      </c>
      <c r="J24" s="44">
        <f t="shared" si="26"/>
        <v>0</v>
      </c>
    </row>
    <row r="25" spans="1:10" ht="31.5" x14ac:dyDescent="0.2">
      <c r="A25" s="46" t="s">
        <v>129</v>
      </c>
      <c r="B25" s="44">
        <f t="shared" ref="B25" si="27">C25</f>
        <v>0</v>
      </c>
      <c r="C25" s="44"/>
      <c r="D25" s="44"/>
      <c r="E25" s="44">
        <f t="shared" ref="E25" si="28">F25</f>
        <v>197</v>
      </c>
      <c r="F25" s="44">
        <v>197</v>
      </c>
      <c r="G25" s="44"/>
      <c r="H25" s="44">
        <f t="shared" si="26"/>
        <v>197</v>
      </c>
      <c r="I25" s="44">
        <f t="shared" si="26"/>
        <v>197</v>
      </c>
      <c r="J25" s="44">
        <f t="shared" si="26"/>
        <v>0</v>
      </c>
    </row>
    <row r="26" spans="1:10" ht="30" customHeight="1" x14ac:dyDescent="0.2">
      <c r="A26" s="56" t="s">
        <v>90</v>
      </c>
      <c r="B26" s="85" t="s">
        <v>139</v>
      </c>
      <c r="C26" s="85"/>
      <c r="D26" s="85"/>
      <c r="E26" s="85"/>
      <c r="F26" s="85"/>
      <c r="G26" s="85"/>
      <c r="H26" s="85"/>
      <c r="I26" s="85"/>
      <c r="J26" s="86"/>
    </row>
    <row r="27" spans="1:10" ht="41.25" customHeight="1" x14ac:dyDescent="0.2">
      <c r="A27" s="87" t="s">
        <v>91</v>
      </c>
      <c r="B27" s="87"/>
      <c r="C27" s="4" t="s">
        <v>92</v>
      </c>
    </row>
    <row r="28" spans="1:10" ht="7.5" customHeight="1" x14ac:dyDescent="0.25">
      <c r="A28" s="20" t="s">
        <v>60</v>
      </c>
    </row>
  </sheetData>
  <mergeCells count="11">
    <mergeCell ref="B26:J26"/>
    <mergeCell ref="A27:B27"/>
    <mergeCell ref="A17:J17"/>
    <mergeCell ref="A23:J23"/>
    <mergeCell ref="B16:J16"/>
    <mergeCell ref="B22:J22"/>
    <mergeCell ref="A2:A3"/>
    <mergeCell ref="B2:D2"/>
    <mergeCell ref="E2:G2"/>
    <mergeCell ref="H2:J2"/>
    <mergeCell ref="A5:J5"/>
  </mergeCells>
  <pageMargins left="0.7" right="0.7" top="0.75" bottom="0.75" header="0.3" footer="0.3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A7" sqref="A7:D7"/>
    </sheetView>
  </sheetViews>
  <sheetFormatPr defaultRowHeight="12.75" x14ac:dyDescent="0.2"/>
  <cols>
    <col min="1" max="1" width="5.140625" customWidth="1"/>
    <col min="2" max="3" width="49.5703125" customWidth="1"/>
    <col min="4" max="4" width="40.5703125" customWidth="1"/>
  </cols>
  <sheetData>
    <row r="1" spans="1:4" ht="29.25" customHeight="1" x14ac:dyDescent="0.2">
      <c r="A1" s="90" t="s">
        <v>62</v>
      </c>
      <c r="B1" s="90"/>
      <c r="C1" s="90"/>
      <c r="D1" s="90"/>
    </row>
    <row r="2" spans="1:4" ht="53.25" customHeight="1" x14ac:dyDescent="0.2">
      <c r="A2" s="12" t="s">
        <v>63</v>
      </c>
      <c r="B2" s="12" t="s">
        <v>64</v>
      </c>
      <c r="C2" s="12" t="s">
        <v>65</v>
      </c>
      <c r="D2" s="12" t="s">
        <v>66</v>
      </c>
    </row>
    <row r="3" spans="1:4" x14ac:dyDescent="0.2">
      <c r="A3" s="13">
        <v>1</v>
      </c>
      <c r="B3" s="13">
        <v>2</v>
      </c>
      <c r="C3" s="13">
        <v>3</v>
      </c>
      <c r="D3" s="13">
        <v>4</v>
      </c>
    </row>
    <row r="4" spans="1:4" ht="15.75" x14ac:dyDescent="0.2">
      <c r="A4" s="23"/>
      <c r="B4" s="23"/>
      <c r="C4" s="23"/>
      <c r="D4" s="23"/>
    </row>
    <row r="5" spans="1:4" ht="15.75" x14ac:dyDescent="0.2">
      <c r="A5" s="3"/>
    </row>
    <row r="6" spans="1:4" ht="15.75" x14ac:dyDescent="0.2">
      <c r="A6" s="3" t="s">
        <v>67</v>
      </c>
    </row>
    <row r="7" spans="1:4" ht="157.5" customHeight="1" x14ac:dyDescent="0.2">
      <c r="A7" s="62" t="s">
        <v>140</v>
      </c>
      <c r="B7" s="62"/>
      <c r="C7" s="62"/>
      <c r="D7" s="62"/>
    </row>
    <row r="8" spans="1:4" ht="15.75" x14ac:dyDescent="0.2">
      <c r="A8" s="4"/>
    </row>
    <row r="9" spans="1:4" ht="15.75" x14ac:dyDescent="0.2">
      <c r="A9" s="3" t="s">
        <v>68</v>
      </c>
    </row>
    <row r="10" spans="1:4" ht="31.5" x14ac:dyDescent="0.2">
      <c r="A10" s="12" t="s">
        <v>63</v>
      </c>
      <c r="B10" s="12" t="s">
        <v>69</v>
      </c>
      <c r="C10" s="71" t="s">
        <v>70</v>
      </c>
      <c r="D10" s="71"/>
    </row>
    <row r="11" spans="1:4" x14ac:dyDescent="0.2">
      <c r="A11" s="13">
        <v>1</v>
      </c>
      <c r="B11" s="13">
        <v>2</v>
      </c>
      <c r="C11" s="92">
        <v>3</v>
      </c>
      <c r="D11" s="92"/>
    </row>
    <row r="12" spans="1:4" ht="15.75" x14ac:dyDescent="0.2">
      <c r="A12" s="23"/>
      <c r="B12" s="14"/>
      <c r="C12" s="93"/>
      <c r="D12" s="93"/>
    </row>
    <row r="13" spans="1:4" ht="15.75" x14ac:dyDescent="0.2">
      <c r="A13" s="24"/>
      <c r="B13" s="25"/>
      <c r="C13" s="94"/>
      <c r="D13" s="94"/>
    </row>
    <row r="14" spans="1:4" ht="15.75" x14ac:dyDescent="0.2">
      <c r="A14" s="3"/>
    </row>
    <row r="15" spans="1:4" ht="33.75" customHeight="1" x14ac:dyDescent="0.25">
      <c r="A15" s="91" t="s">
        <v>85</v>
      </c>
      <c r="B15" s="91"/>
      <c r="C15" s="26" t="s">
        <v>1</v>
      </c>
      <c r="D15" s="39" t="s">
        <v>86</v>
      </c>
    </row>
    <row r="16" spans="1:4" ht="15.75" customHeight="1" x14ac:dyDescent="0.2">
      <c r="A16" s="5"/>
      <c r="B16" s="5"/>
      <c r="C16" s="2" t="s">
        <v>71</v>
      </c>
      <c r="D16" s="2" t="s">
        <v>72</v>
      </c>
    </row>
    <row r="17" spans="1:1" ht="15.75" x14ac:dyDescent="0.2">
      <c r="A17" s="16"/>
    </row>
    <row r="18" spans="1:1" ht="15.75" x14ac:dyDescent="0.2">
      <c r="A18" s="4"/>
    </row>
  </sheetData>
  <mergeCells count="7">
    <mergeCell ref="A1:D1"/>
    <mergeCell ref="A15:B15"/>
    <mergeCell ref="C10:D10"/>
    <mergeCell ref="C11:D11"/>
    <mergeCell ref="C12:D12"/>
    <mergeCell ref="C13:D13"/>
    <mergeCell ref="A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п.1-4</vt:lpstr>
      <vt:lpstr>п.5.1</vt:lpstr>
      <vt:lpstr>п.5.2</vt:lpstr>
      <vt:lpstr>п.6</vt:lpstr>
      <vt:lpstr>п.7.1</vt:lpstr>
      <vt:lpstr>п.7.2</vt:lpstr>
      <vt:lpstr>п.8-10</vt:lpstr>
      <vt:lpstr>п.5.1!Область_печати</vt:lpstr>
      <vt:lpstr>п.5.2!Область_печати</vt:lpstr>
      <vt:lpstr>п.6!Область_печати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cp:lastPrinted>2021-02-08T06:58:42Z</cp:lastPrinted>
  <dcterms:created xsi:type="dcterms:W3CDTF">2021-01-20T12:52:31Z</dcterms:created>
  <dcterms:modified xsi:type="dcterms:W3CDTF">2021-02-08T07:41:42Z</dcterms:modified>
</cp:coreProperties>
</file>