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Для розрахунку (2)" sheetId="1" r:id="rId1"/>
  </sheets>
  <definedNames>
    <definedName name="_xlnm.Print_Area" localSheetId="0">'Для розрахунку (2)'!$A$1:$U$114</definedName>
  </definedNames>
  <calcPr fullCalcOnLoad="1" refMode="R1C1"/>
</workbook>
</file>

<file path=xl/sharedStrings.xml><?xml version="1.0" encoding="utf-8"?>
<sst xmlns="http://schemas.openxmlformats.org/spreadsheetml/2006/main" count="200" uniqueCount="107">
  <si>
    <t>Підприємство</t>
  </si>
  <si>
    <t>за ЄДРПОУ</t>
  </si>
  <si>
    <t>Територія</t>
  </si>
  <si>
    <t>за КОАТУУ</t>
  </si>
  <si>
    <t>Орган державного управління</t>
  </si>
  <si>
    <t>за СПОДУ</t>
  </si>
  <si>
    <t>Вид економічної діяльності</t>
  </si>
  <si>
    <t>за КВЕД</t>
  </si>
  <si>
    <t>Одиниця виміру: тис. грн.</t>
  </si>
  <si>
    <t>Контрольна сума</t>
  </si>
  <si>
    <t>Код за ДКУД  </t>
  </si>
  <si>
    <t>Код рядка</t>
  </si>
  <si>
    <t xml:space="preserve">Керівник </t>
  </si>
  <si>
    <t xml:space="preserve">Головний бухгалтер </t>
  </si>
  <si>
    <t>КОДИ</t>
  </si>
  <si>
    <t>010</t>
  </si>
  <si>
    <t>020</t>
  </si>
  <si>
    <t>030</t>
  </si>
  <si>
    <t>040</t>
  </si>
  <si>
    <t>050</t>
  </si>
  <si>
    <t>060</t>
  </si>
  <si>
    <t>070</t>
  </si>
  <si>
    <t>080</t>
  </si>
  <si>
    <r>
      <t xml:space="preserve">Дата </t>
    </r>
    <r>
      <rPr>
        <sz val="9"/>
        <rFont val="Times New Roman"/>
        <family val="1"/>
      </rPr>
      <t>(рік, місяць, число)</t>
    </r>
  </si>
  <si>
    <t>01</t>
  </si>
  <si>
    <t>1801003</t>
  </si>
  <si>
    <t>Форма N 2</t>
  </si>
  <si>
    <t xml:space="preserve">I. ФІНАНСОВІ РЕЗУЛЬТАТИ </t>
  </si>
  <si>
    <t>Стаття</t>
  </si>
  <si>
    <t>Доход (виручка) від реалізації продукції (товарів, робіт, послуг)</t>
  </si>
  <si>
    <t>Податок на додану вартість</t>
  </si>
  <si>
    <t>Акцизний збір</t>
  </si>
  <si>
    <t>Інші вирахування з доходу</t>
  </si>
  <si>
    <t>Чистий доход (виручка) від реалізації продукції (товарів, робіт, послуг)</t>
  </si>
  <si>
    <t>Собівартість реалізованої продукції (товарів, робіт, послуг)</t>
  </si>
  <si>
    <t>Валовий:</t>
  </si>
  <si>
    <t>прибуток</t>
  </si>
  <si>
    <t>збиток</t>
  </si>
  <si>
    <t>Інші операційні доходи</t>
  </si>
  <si>
    <t>Адміністративні витрати</t>
  </si>
  <si>
    <t>Витрати на збут</t>
  </si>
  <si>
    <t>Інші операційні витрати</t>
  </si>
  <si>
    <t>Фінансові результати від операційної діяльності:</t>
  </si>
  <si>
    <t>Доход від участі в капіталі</t>
  </si>
  <si>
    <t>Інші фінансові доходи</t>
  </si>
  <si>
    <t>Інші доходи</t>
  </si>
  <si>
    <t>Фінансові витрати</t>
  </si>
  <si>
    <t>Втрати від участі в капіталі</t>
  </si>
  <si>
    <t>Інші витрати</t>
  </si>
  <si>
    <t>Фінансові результати від звичайної діяльності до оподаткування:</t>
  </si>
  <si>
    <t>Податок на прибуток від звичайної діяльності</t>
  </si>
  <si>
    <t>Фінансові результати від звичайної діяльності:</t>
  </si>
  <si>
    <t>Надзвичайні:</t>
  </si>
  <si>
    <t>доходи</t>
  </si>
  <si>
    <t>витрати</t>
  </si>
  <si>
    <t>Податки з надзвичайного прибутку</t>
  </si>
  <si>
    <t>Чистий:</t>
  </si>
  <si>
    <t xml:space="preserve">II. ЕЛЕМЕНТИ ОПЕРАЦІЙНИХ ВИТРАТ </t>
  </si>
  <si>
    <t>Найменування показника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</si>
  <si>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</si>
  <si>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</si>
  <si>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</si>
  <si>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</si>
  <si>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</si>
  <si>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 xml:space="preserve">III. РОЗРАХУНОК ПОКАЗНИКІВ ПРИБУТКОВОСТІ АКЦІЙ </t>
  </si>
  <si>
    <t>Назва статті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</si>
  <si>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</si>
  <si>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</si>
  <si>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</si>
  <si>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</si>
  <si>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</si>
  <si>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>За звітний період</t>
  </si>
  <si>
    <t>За попередній період</t>
  </si>
  <si>
    <t>015</t>
  </si>
  <si>
    <t>025</t>
  </si>
  <si>
    <t>035</t>
  </si>
  <si>
    <t>055</t>
  </si>
  <si>
    <t>090</t>
  </si>
  <si>
    <t>20</t>
  </si>
  <si>
    <t>р.</t>
  </si>
  <si>
    <t>(</t>
  </si>
  <si>
    <t>)</t>
  </si>
  <si>
    <t>Додаток 
до Положення (стандарту) бухгалтерського обліку 3 </t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</si>
  <si>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</si>
  <si>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</si>
  <si>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</si>
  <si>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t>за</t>
  </si>
  <si>
    <t>Організаційно-правова форма господарювання</t>
  </si>
  <si>
    <t>за КОПФГ</t>
  </si>
  <si>
    <t>Загальновиробничі витрати</t>
  </si>
  <si>
    <t>045</t>
  </si>
  <si>
    <t>Лисичанське комунальне автотранспортне підприємство 032806</t>
  </si>
  <si>
    <t>м.Лисичанськ , Луганська область</t>
  </si>
  <si>
    <t>комунальна</t>
  </si>
  <si>
    <t>Збирання безпечних відходів</t>
  </si>
  <si>
    <t>2019</t>
  </si>
  <si>
    <t>03328008</t>
  </si>
  <si>
    <t>4411800000</t>
  </si>
  <si>
    <t>32</t>
  </si>
  <si>
    <t>38.11</t>
  </si>
  <si>
    <t>Звіт про виконання фінансового плану</t>
  </si>
  <si>
    <t>1 квартал</t>
  </si>
  <si>
    <t>Економіст</t>
  </si>
  <si>
    <t>21</t>
  </si>
  <si>
    <t>Артур ХМЕЛЕВСЬКИЙ</t>
  </si>
  <si>
    <t>Світлана ІСАЄВА</t>
  </si>
  <si>
    <r>
      <t xml:space="preserve">         _________________________                   </t>
    </r>
    <r>
      <rPr>
        <u val="single"/>
        <sz val="10"/>
        <rFont val="Times New Roman"/>
        <family val="1"/>
      </rPr>
      <t xml:space="preserve">           Наталія КВАША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</si>
</sst>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0"/>
    <numFmt numFmtId="177" formatCode="#,##0.00000"/>
    <numFmt numFmtId="178" formatCode="#,##0.000"/>
  </numFmts>
  <fonts count="45">
    <font>
      <sz val="10"/>
      <name val="Times New Roman"/>
      <family val="0"/>
    </font>
    <font>
      <b/>
      <sz val="14"/>
      <name val="Times New Roman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color indexed="10"/>
      <name val="Arial Cyr"/>
      <family val="2"/>
    </font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indent="3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11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 quotePrefix="1">
      <alignment horizontal="right" vertical="center"/>
    </xf>
    <xf numFmtId="49" fontId="0" fillId="0" borderId="12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right" vertical="center" wrapText="1"/>
    </xf>
    <xf numFmtId="49" fontId="0" fillId="33" borderId="14" xfId="0" applyNumberFormat="1" applyFont="1" applyFill="1" applyBorder="1" applyAlignment="1">
      <alignment horizontal="left" vertical="center" wrapText="1"/>
    </xf>
    <xf numFmtId="3" fontId="0" fillId="33" borderId="13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3" fontId="0" fillId="0" borderId="14" xfId="0" applyNumberFormat="1" applyFont="1" applyBorder="1" applyAlignment="1">
      <alignment horizontal="left" vertical="center" wrapText="1"/>
    </xf>
    <xf numFmtId="3" fontId="0" fillId="33" borderId="12" xfId="0" applyNumberFormat="1" applyFont="1" applyFill="1" applyBorder="1" applyAlignment="1">
      <alignment horizontal="right" vertical="center" wrapText="1"/>
    </xf>
    <xf numFmtId="3" fontId="0" fillId="33" borderId="14" xfId="0" applyNumberFormat="1" applyFont="1" applyFill="1" applyBorder="1" applyAlignment="1">
      <alignment horizontal="left" vertical="center" wrapText="1"/>
    </xf>
    <xf numFmtId="49" fontId="0" fillId="0" borderId="16" xfId="0" applyNumberFormat="1" applyFont="1" applyBorder="1" applyAlignment="1">
      <alignment horizontal="right" vertical="center" wrapText="1"/>
    </xf>
    <xf numFmtId="49" fontId="0" fillId="0" borderId="17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 horizontal="left" indent="3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 indent="3"/>
    </xf>
    <xf numFmtId="49" fontId="0" fillId="0" borderId="0" xfId="0" applyNumberFormat="1" applyFont="1" applyFill="1" applyAlignment="1">
      <alignment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right" vertical="center" wrapText="1"/>
    </xf>
    <xf numFmtId="49" fontId="0" fillId="0" borderId="0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 wrapText="1"/>
    </xf>
    <xf numFmtId="3" fontId="0" fillId="0" borderId="13" xfId="0" applyNumberFormat="1" applyFont="1" applyBorder="1" applyAlignment="1">
      <alignment horizontal="center" wrapText="1"/>
    </xf>
    <xf numFmtId="3" fontId="0" fillId="0" borderId="12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178" fontId="0" fillId="0" borderId="13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177" fontId="0" fillId="0" borderId="2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78" fontId="0" fillId="0" borderId="21" xfId="0" applyNumberFormat="1" applyFont="1" applyBorder="1" applyAlignment="1">
      <alignment horizontal="center"/>
    </xf>
    <xf numFmtId="178" fontId="0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horizontal="left" indent="3"/>
    </xf>
    <xf numFmtId="49" fontId="0" fillId="0" borderId="11" xfId="0" applyNumberFormat="1" applyFont="1" applyBorder="1" applyAlignment="1">
      <alignment horizontal="center"/>
    </xf>
    <xf numFmtId="177" fontId="0" fillId="0" borderId="2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horizontal="center"/>
    </xf>
    <xf numFmtId="49" fontId="0" fillId="0" borderId="0" xfId="0" applyNumberFormat="1" applyFont="1" applyAlignment="1" quotePrefix="1">
      <alignment horizontal="left" vertical="center" wrapText="1"/>
    </xf>
    <xf numFmtId="49" fontId="1" fillId="0" borderId="0" xfId="0" applyNumberFormat="1" applyFont="1" applyAlignment="1">
      <alignment horizont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0" fillId="33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 quotePrefix="1">
      <alignment horizontal="center"/>
    </xf>
    <xf numFmtId="3" fontId="0" fillId="33" borderId="10" xfId="0" applyNumberFormat="1" applyFont="1" applyFill="1" applyBorder="1" applyAlignment="1" quotePrefix="1">
      <alignment horizontal="center"/>
    </xf>
    <xf numFmtId="3" fontId="0" fillId="33" borderId="10" xfId="0" applyNumberFormat="1" applyFont="1" applyFill="1" applyBorder="1" applyAlignment="1">
      <alignment horizontal="center"/>
    </xf>
    <xf numFmtId="3" fontId="0" fillId="0" borderId="13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 wrapText="1"/>
    </xf>
    <xf numFmtId="49" fontId="0" fillId="0" borderId="11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3" fontId="0" fillId="0" borderId="22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left" vertical="center" wrapText="1" indent="2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3" fontId="0" fillId="33" borderId="13" xfId="0" applyNumberFormat="1" applyFont="1" applyFill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vertical="center" wrapText="1"/>
    </xf>
    <xf numFmtId="0" fontId="5" fillId="34" borderId="0" xfId="52" applyFont="1" applyFill="1" applyAlignment="1" quotePrefix="1">
      <alignment horizontal="justify"/>
      <protection/>
    </xf>
    <xf numFmtId="49" fontId="0" fillId="0" borderId="0" xfId="0" applyNumberFormat="1" applyFont="1" applyAlignment="1">
      <alignment horizontal="left" vertic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7" fillId="34" borderId="0" xfId="52" applyFont="1" applyFill="1" applyAlignment="1">
      <alignment horizontal="justify" vertical="center"/>
      <protection/>
    </xf>
    <xf numFmtId="0" fontId="8" fillId="34" borderId="0" xfId="52" applyFont="1" applyFill="1" applyAlignment="1" quotePrefix="1">
      <alignment horizontal="justify" vertical="center"/>
      <protection/>
    </xf>
    <xf numFmtId="49" fontId="1" fillId="0" borderId="11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heet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111</xdr:row>
      <xdr:rowOff>19050</xdr:rowOff>
    </xdr:from>
    <xdr:to>
      <xdr:col>14</xdr:col>
      <xdr:colOff>638175</xdr:colOff>
      <xdr:row>113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57150" y="18221325"/>
          <a:ext cx="4943475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0"/>
  <sheetViews>
    <sheetView showGridLines="0" showZeros="0" tabSelected="1" zoomScalePageLayoutView="0" workbookViewId="0" topLeftCell="A1">
      <selection activeCell="N62" sqref="N62:P62"/>
    </sheetView>
  </sheetViews>
  <sheetFormatPr defaultColWidth="9.33203125" defaultRowHeight="12.75"/>
  <cols>
    <col min="1" max="5" width="5.33203125" style="2" customWidth="1"/>
    <col min="6" max="12" width="5.83203125" style="2" customWidth="1"/>
    <col min="13" max="13" width="7" style="2" customWidth="1"/>
    <col min="14" max="14" width="1.83203125" style="52" customWidth="1"/>
    <col min="15" max="15" width="15.66015625" style="62" customWidth="1"/>
    <col min="16" max="16" width="1.83203125" style="59" customWidth="1"/>
    <col min="17" max="17" width="1.83203125" style="54" customWidth="1"/>
    <col min="18" max="18" width="4" style="62" customWidth="1"/>
    <col min="19" max="19" width="5.16015625" style="2" customWidth="1"/>
    <col min="20" max="20" width="4" style="2" customWidth="1"/>
    <col min="21" max="21" width="1.83203125" style="59" customWidth="1"/>
    <col min="22" max="22" width="7.33203125" style="2" customWidth="1"/>
    <col min="23" max="26" width="11" style="2" customWidth="1"/>
    <col min="27" max="16384" width="9.33203125" style="2" customWidth="1"/>
  </cols>
  <sheetData>
    <row r="1" spans="11:26" ht="29.25" customHeight="1">
      <c r="K1" s="89" t="s">
        <v>82</v>
      </c>
      <c r="L1" s="89"/>
      <c r="M1" s="89"/>
      <c r="N1" s="89"/>
      <c r="O1" s="89"/>
      <c r="P1" s="89"/>
      <c r="Q1" s="89"/>
      <c r="R1" s="89"/>
      <c r="S1" s="89"/>
      <c r="T1" s="89"/>
      <c r="U1" s="89"/>
      <c r="W1" s="123" t="s">
        <v>85</v>
      </c>
      <c r="X1" s="123"/>
      <c r="Y1" s="123"/>
      <c r="Z1" s="123"/>
    </row>
    <row r="2" spans="1:26" s="5" customFormat="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7"/>
      <c r="O2" s="4"/>
      <c r="P2" s="25"/>
      <c r="Q2" s="126" t="s">
        <v>14</v>
      </c>
      <c r="R2" s="126"/>
      <c r="S2" s="126"/>
      <c r="T2" s="126"/>
      <c r="U2" s="126"/>
      <c r="W2" s="123"/>
      <c r="X2" s="123"/>
      <c r="Y2" s="123"/>
      <c r="Z2" s="123"/>
    </row>
    <row r="3" spans="1:26" s="5" customFormat="1" ht="14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12"/>
      <c r="O3" s="26" t="s">
        <v>23</v>
      </c>
      <c r="P3" s="13"/>
      <c r="Q3" s="103" t="s">
        <v>95</v>
      </c>
      <c r="R3" s="103"/>
      <c r="S3" s="6"/>
      <c r="T3" s="91" t="s">
        <v>24</v>
      </c>
      <c r="U3" s="92"/>
      <c r="W3" s="123"/>
      <c r="X3" s="123"/>
      <c r="Y3" s="123"/>
      <c r="Z3" s="123"/>
    </row>
    <row r="4" spans="1:26" s="5" customFormat="1" ht="21.75" customHeight="1">
      <c r="A4" s="104" t="s">
        <v>0</v>
      </c>
      <c r="B4" s="104"/>
      <c r="C4" s="104"/>
      <c r="D4" s="78" t="s">
        <v>91</v>
      </c>
      <c r="E4" s="78"/>
      <c r="F4" s="78"/>
      <c r="G4" s="78"/>
      <c r="H4" s="78"/>
      <c r="I4" s="78"/>
      <c r="J4" s="78"/>
      <c r="K4" s="78"/>
      <c r="L4" s="78"/>
      <c r="M4" s="78"/>
      <c r="N4" s="48"/>
      <c r="O4" s="25" t="s">
        <v>1</v>
      </c>
      <c r="P4" s="56"/>
      <c r="Q4" s="103" t="s">
        <v>96</v>
      </c>
      <c r="R4" s="103"/>
      <c r="S4" s="103"/>
      <c r="T4" s="103"/>
      <c r="U4" s="103"/>
      <c r="W4" s="123"/>
      <c r="X4" s="123"/>
      <c r="Y4" s="123"/>
      <c r="Z4" s="123"/>
    </row>
    <row r="5" spans="1:26" s="5" customFormat="1" ht="21.75" customHeight="1">
      <c r="A5" s="104" t="s">
        <v>2</v>
      </c>
      <c r="B5" s="104"/>
      <c r="C5" s="78" t="s">
        <v>92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48"/>
      <c r="O5" s="25" t="s">
        <v>3</v>
      </c>
      <c r="P5" s="56"/>
      <c r="Q5" s="103" t="s">
        <v>97</v>
      </c>
      <c r="R5" s="103"/>
      <c r="S5" s="103"/>
      <c r="T5" s="103"/>
      <c r="U5" s="103"/>
      <c r="W5" s="127" t="s">
        <v>83</v>
      </c>
      <c r="X5" s="127"/>
      <c r="Y5" s="127"/>
      <c r="Z5" s="127"/>
    </row>
    <row r="6" spans="1:26" s="5" customFormat="1" ht="21.75" customHeight="1">
      <c r="A6" s="104" t="s">
        <v>4</v>
      </c>
      <c r="B6" s="104"/>
      <c r="C6" s="104"/>
      <c r="D6" s="104"/>
      <c r="E6" s="104"/>
      <c r="F6" s="104"/>
      <c r="G6" s="125"/>
      <c r="H6" s="125"/>
      <c r="I6" s="125"/>
      <c r="J6" s="125"/>
      <c r="K6" s="125"/>
      <c r="L6" s="125"/>
      <c r="M6" s="125"/>
      <c r="N6" s="48"/>
      <c r="O6" s="25" t="s">
        <v>5</v>
      </c>
      <c r="P6" s="56"/>
      <c r="Q6" s="103"/>
      <c r="R6" s="103"/>
      <c r="S6" s="103"/>
      <c r="T6" s="103"/>
      <c r="U6" s="103"/>
      <c r="W6" s="127"/>
      <c r="X6" s="127"/>
      <c r="Y6" s="127"/>
      <c r="Z6" s="127"/>
    </row>
    <row r="7" spans="1:26" s="5" customFormat="1" ht="26.25" customHeight="1">
      <c r="A7" s="77" t="s">
        <v>87</v>
      </c>
      <c r="B7" s="77"/>
      <c r="C7" s="77"/>
      <c r="D7" s="77"/>
      <c r="E7" s="77"/>
      <c r="F7" s="78" t="s">
        <v>93</v>
      </c>
      <c r="G7" s="78"/>
      <c r="H7" s="78"/>
      <c r="I7" s="78"/>
      <c r="J7" s="78"/>
      <c r="K7" s="78"/>
      <c r="L7" s="78"/>
      <c r="M7" s="78"/>
      <c r="N7" s="48"/>
      <c r="O7" s="25" t="s">
        <v>88</v>
      </c>
      <c r="P7" s="56"/>
      <c r="Q7" s="103" t="s">
        <v>98</v>
      </c>
      <c r="R7" s="103"/>
      <c r="S7" s="103"/>
      <c r="T7" s="103"/>
      <c r="U7" s="103"/>
      <c r="W7" s="127"/>
      <c r="X7" s="127"/>
      <c r="Y7" s="127"/>
      <c r="Z7" s="127"/>
    </row>
    <row r="8" spans="1:26" s="5" customFormat="1" ht="21.75" customHeight="1">
      <c r="A8" s="124" t="s">
        <v>6</v>
      </c>
      <c r="B8" s="124"/>
      <c r="C8" s="124"/>
      <c r="D8" s="124"/>
      <c r="E8" s="124"/>
      <c r="F8" s="125" t="s">
        <v>94</v>
      </c>
      <c r="G8" s="125"/>
      <c r="H8" s="125"/>
      <c r="I8" s="125"/>
      <c r="J8" s="125"/>
      <c r="K8" s="125"/>
      <c r="L8" s="125"/>
      <c r="M8" s="125"/>
      <c r="N8" s="49"/>
      <c r="O8" s="25" t="s">
        <v>7</v>
      </c>
      <c r="P8" s="57"/>
      <c r="Q8" s="103" t="s">
        <v>99</v>
      </c>
      <c r="R8" s="103"/>
      <c r="S8" s="103"/>
      <c r="T8" s="103"/>
      <c r="U8" s="103"/>
      <c r="W8" s="127"/>
      <c r="X8" s="127"/>
      <c r="Y8" s="127"/>
      <c r="Z8" s="127"/>
    </row>
    <row r="9" spans="1:26" s="5" customFormat="1" ht="21.75" customHeight="1">
      <c r="A9" s="104" t="s">
        <v>8</v>
      </c>
      <c r="B9" s="104"/>
      <c r="C9" s="104"/>
      <c r="D9" s="104"/>
      <c r="E9" s="104"/>
      <c r="F9" s="105"/>
      <c r="G9" s="105"/>
      <c r="H9" s="105"/>
      <c r="I9" s="105"/>
      <c r="J9" s="105"/>
      <c r="K9" s="105"/>
      <c r="L9" s="105"/>
      <c r="M9" s="105"/>
      <c r="N9" s="48"/>
      <c r="O9" s="13" t="s">
        <v>9</v>
      </c>
      <c r="P9" s="25"/>
      <c r="Q9" s="103"/>
      <c r="R9" s="103"/>
      <c r="S9" s="103"/>
      <c r="T9" s="103"/>
      <c r="U9" s="103"/>
      <c r="W9" s="128" t="s">
        <v>84</v>
      </c>
      <c r="X9" s="128"/>
      <c r="Y9" s="128"/>
      <c r="Z9" s="128"/>
    </row>
    <row r="10" spans="23:26" ht="9" customHeight="1">
      <c r="W10" s="128"/>
      <c r="X10" s="128"/>
      <c r="Y10" s="128"/>
      <c r="Z10" s="128"/>
    </row>
    <row r="11" spans="1:21" ht="17.25" customHeight="1">
      <c r="A11" s="90" t="s">
        <v>100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</row>
    <row r="12" spans="1:20" ht="17.25" customHeight="1">
      <c r="A12" s="18"/>
      <c r="B12" s="18"/>
      <c r="C12" s="18"/>
      <c r="D12" s="18"/>
      <c r="F12" s="14" t="s">
        <v>86</v>
      </c>
      <c r="G12" s="129" t="s">
        <v>101</v>
      </c>
      <c r="H12" s="129"/>
      <c r="I12" s="129"/>
      <c r="J12" s="129"/>
      <c r="K12" s="129"/>
      <c r="L12" s="15" t="s">
        <v>78</v>
      </c>
      <c r="M12" s="16" t="s">
        <v>103</v>
      </c>
      <c r="N12" s="50"/>
      <c r="O12" s="17" t="s">
        <v>79</v>
      </c>
      <c r="P12" s="19"/>
      <c r="R12" s="18"/>
      <c r="S12" s="18"/>
      <c r="T12" s="18"/>
    </row>
    <row r="13" ht="9" customHeight="1"/>
    <row r="14" spans="9:21" ht="12.75" customHeight="1">
      <c r="I14" s="130" t="s">
        <v>26</v>
      </c>
      <c r="J14" s="130"/>
      <c r="K14" s="130"/>
      <c r="L14" s="130"/>
      <c r="O14" s="72" t="s">
        <v>10</v>
      </c>
      <c r="Q14" s="126" t="s">
        <v>25</v>
      </c>
      <c r="R14" s="126"/>
      <c r="S14" s="126"/>
      <c r="T14" s="126"/>
      <c r="U14" s="126"/>
    </row>
    <row r="15" spans="1:21" s="1" customFormat="1" ht="19.5" customHeight="1">
      <c r="A15" s="107" t="s">
        <v>27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</row>
    <row r="16" spans="1:21" s="9" customFormat="1" ht="25.5" customHeight="1">
      <c r="A16" s="82" t="s">
        <v>28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7" t="s">
        <v>11</v>
      </c>
      <c r="N16" s="106" t="s">
        <v>71</v>
      </c>
      <c r="O16" s="106"/>
      <c r="P16" s="106"/>
      <c r="Q16" s="106" t="s">
        <v>72</v>
      </c>
      <c r="R16" s="106"/>
      <c r="S16" s="106"/>
      <c r="T16" s="106"/>
      <c r="U16" s="106"/>
    </row>
    <row r="17" spans="1:21" s="9" customFormat="1" ht="12.75">
      <c r="A17" s="82">
        <v>1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20">
        <v>2</v>
      </c>
      <c r="N17" s="106">
        <v>3</v>
      </c>
      <c r="O17" s="106"/>
      <c r="P17" s="106"/>
      <c r="Q17" s="106">
        <v>4</v>
      </c>
      <c r="R17" s="106"/>
      <c r="S17" s="106"/>
      <c r="T17" s="106"/>
      <c r="U17" s="106"/>
    </row>
    <row r="18" spans="1:21" s="9" customFormat="1" ht="12.75">
      <c r="A18" s="101" t="s">
        <v>29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21" t="s">
        <v>15</v>
      </c>
      <c r="N18" s="96">
        <v>3662</v>
      </c>
      <c r="O18" s="96"/>
      <c r="P18" s="96"/>
      <c r="Q18" s="97">
        <v>4592</v>
      </c>
      <c r="R18" s="94"/>
      <c r="S18" s="94"/>
      <c r="T18" s="94"/>
      <c r="U18" s="94"/>
    </row>
    <row r="19" spans="1:21" s="9" customFormat="1" ht="12.75">
      <c r="A19" s="101" t="s">
        <v>30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21" t="s">
        <v>73</v>
      </c>
      <c r="N19" s="27" t="s">
        <v>80</v>
      </c>
      <c r="O19" s="28">
        <v>610</v>
      </c>
      <c r="P19" s="29" t="s">
        <v>81</v>
      </c>
      <c r="Q19" s="34" t="s">
        <v>80</v>
      </c>
      <c r="R19" s="100">
        <v>765</v>
      </c>
      <c r="S19" s="100"/>
      <c r="T19" s="100"/>
      <c r="U19" s="35" t="s">
        <v>81</v>
      </c>
    </row>
    <row r="20" spans="1:21" s="9" customFormat="1" ht="12.75">
      <c r="A20" s="101" t="s">
        <v>31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21" t="s">
        <v>16</v>
      </c>
      <c r="N20" s="27" t="s">
        <v>80</v>
      </c>
      <c r="O20" s="28">
        <v>0</v>
      </c>
      <c r="P20" s="29" t="s">
        <v>81</v>
      </c>
      <c r="Q20" s="34" t="s">
        <v>80</v>
      </c>
      <c r="R20" s="100"/>
      <c r="S20" s="100"/>
      <c r="T20" s="100"/>
      <c r="U20" s="35" t="s">
        <v>81</v>
      </c>
    </row>
    <row r="21" spans="1:21" s="9" customFormat="1" ht="12.7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21" t="s">
        <v>74</v>
      </c>
      <c r="N21" s="27" t="s">
        <v>80</v>
      </c>
      <c r="O21" s="28"/>
      <c r="P21" s="29" t="s">
        <v>81</v>
      </c>
      <c r="Q21" s="34" t="s">
        <v>80</v>
      </c>
      <c r="R21" s="100"/>
      <c r="S21" s="100"/>
      <c r="T21" s="100"/>
      <c r="U21" s="35" t="s">
        <v>81</v>
      </c>
    </row>
    <row r="22" spans="1:21" s="9" customFormat="1" ht="12.75">
      <c r="A22" s="101" t="s">
        <v>32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21" t="s">
        <v>17</v>
      </c>
      <c r="N22" s="27" t="s">
        <v>80</v>
      </c>
      <c r="O22" s="28"/>
      <c r="P22" s="29" t="s">
        <v>81</v>
      </c>
      <c r="Q22" s="34" t="s">
        <v>80</v>
      </c>
      <c r="R22" s="100"/>
      <c r="S22" s="100"/>
      <c r="T22" s="100"/>
      <c r="U22" s="35" t="s">
        <v>81</v>
      </c>
    </row>
    <row r="23" spans="1:21" s="9" customFormat="1" ht="12.75">
      <c r="A23" s="101" t="s">
        <v>33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21" t="s">
        <v>75</v>
      </c>
      <c r="N23" s="95">
        <f>N18-O19</f>
        <v>3052</v>
      </c>
      <c r="O23" s="95"/>
      <c r="P23" s="95"/>
      <c r="Q23" s="95">
        <f>Q18-R19-R20-R21-R22</f>
        <v>3827</v>
      </c>
      <c r="R23" s="95"/>
      <c r="S23" s="95"/>
      <c r="T23" s="95"/>
      <c r="U23" s="95"/>
    </row>
    <row r="24" spans="1:21" s="9" customFormat="1" ht="12.75">
      <c r="A24" s="101" t="s">
        <v>34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21" t="s">
        <v>18</v>
      </c>
      <c r="N24" s="27" t="s">
        <v>80</v>
      </c>
      <c r="O24" s="28">
        <v>2764</v>
      </c>
      <c r="P24" s="29" t="s">
        <v>81</v>
      </c>
      <c r="Q24" s="34" t="s">
        <v>80</v>
      </c>
      <c r="R24" s="100">
        <v>3078</v>
      </c>
      <c r="S24" s="100"/>
      <c r="T24" s="100"/>
      <c r="U24" s="35" t="s">
        <v>81</v>
      </c>
    </row>
    <row r="25" spans="1:22" s="9" customFormat="1" ht="12.75" customHeight="1">
      <c r="A25" s="117" t="s">
        <v>89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9"/>
      <c r="M25" s="46" t="s">
        <v>90</v>
      </c>
      <c r="N25" s="27" t="s">
        <v>80</v>
      </c>
      <c r="O25" s="28"/>
      <c r="P25" s="29" t="s">
        <v>81</v>
      </c>
      <c r="Q25" s="34" t="s">
        <v>80</v>
      </c>
      <c r="R25" s="100"/>
      <c r="S25" s="100"/>
      <c r="T25" s="100"/>
      <c r="U25" s="35" t="s">
        <v>81</v>
      </c>
      <c r="V25" s="45"/>
    </row>
    <row r="26" spans="1:21" s="9" customFormat="1" ht="12.75">
      <c r="A26" s="102" t="s">
        <v>35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1"/>
      <c r="N26" s="93"/>
      <c r="O26" s="93"/>
      <c r="P26" s="93"/>
      <c r="Q26" s="94"/>
      <c r="R26" s="94"/>
      <c r="S26" s="94"/>
      <c r="T26" s="94"/>
      <c r="U26" s="94"/>
    </row>
    <row r="27" spans="1:21" s="9" customFormat="1" ht="12.75">
      <c r="A27" s="116" t="s">
        <v>36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30" t="s">
        <v>19</v>
      </c>
      <c r="N27" s="95">
        <f>IF(N23&gt;(O24+O25),N23-(O24+O25),0)</f>
        <v>288</v>
      </c>
      <c r="O27" s="95"/>
      <c r="P27" s="95"/>
      <c r="Q27" s="98">
        <f>IF(Q23&gt;(R24+R25),Q23-(R24+R25),0)</f>
        <v>749</v>
      </c>
      <c r="R27" s="99"/>
      <c r="S27" s="99"/>
      <c r="T27" s="99"/>
      <c r="U27" s="99"/>
    </row>
    <row r="28" spans="1:21" s="9" customFormat="1" ht="12.75">
      <c r="A28" s="116" t="s">
        <v>37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21" t="s">
        <v>76</v>
      </c>
      <c r="N28" s="31" t="s">
        <v>80</v>
      </c>
      <c r="O28" s="33">
        <f>IF((O24+O25)&gt;N23,(O24+O25)-N23,0)</f>
        <v>0</v>
      </c>
      <c r="P28" s="32" t="s">
        <v>81</v>
      </c>
      <c r="Q28" s="36" t="s">
        <v>80</v>
      </c>
      <c r="R28" s="120">
        <f>IF((R24+R25)&gt;Q23,(R24+R25)-Q23,0)</f>
        <v>0</v>
      </c>
      <c r="S28" s="120"/>
      <c r="T28" s="120"/>
      <c r="U28" s="37" t="s">
        <v>81</v>
      </c>
    </row>
    <row r="29" spans="1:21" s="9" customFormat="1" ht="12.75">
      <c r="A29" s="101" t="s">
        <v>38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21" t="s">
        <v>20</v>
      </c>
      <c r="N29" s="96">
        <v>91</v>
      </c>
      <c r="O29" s="96"/>
      <c r="P29" s="96"/>
      <c r="Q29" s="94">
        <v>26</v>
      </c>
      <c r="R29" s="94"/>
      <c r="S29" s="94"/>
      <c r="T29" s="94"/>
      <c r="U29" s="94"/>
    </row>
    <row r="30" spans="1:21" s="9" customFormat="1" ht="12.75">
      <c r="A30" s="101" t="s">
        <v>39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21" t="s">
        <v>21</v>
      </c>
      <c r="N30" s="27" t="s">
        <v>80</v>
      </c>
      <c r="O30" s="28">
        <v>527</v>
      </c>
      <c r="P30" s="29" t="s">
        <v>81</v>
      </c>
      <c r="Q30" s="27" t="s">
        <v>80</v>
      </c>
      <c r="R30" s="100">
        <v>498</v>
      </c>
      <c r="S30" s="100"/>
      <c r="T30" s="100"/>
      <c r="U30" s="29" t="s">
        <v>81</v>
      </c>
    </row>
    <row r="31" spans="1:21" s="9" customFormat="1" ht="12.75">
      <c r="A31" s="101" t="s">
        <v>40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21" t="s">
        <v>22</v>
      </c>
      <c r="N31" s="27" t="s">
        <v>80</v>
      </c>
      <c r="O31" s="28">
        <v>114</v>
      </c>
      <c r="P31" s="29" t="s">
        <v>81</v>
      </c>
      <c r="Q31" s="27" t="s">
        <v>80</v>
      </c>
      <c r="R31" s="100">
        <v>92</v>
      </c>
      <c r="S31" s="100"/>
      <c r="T31" s="100"/>
      <c r="U31" s="29" t="s">
        <v>81</v>
      </c>
    </row>
    <row r="32" spans="1:21" s="9" customFormat="1" ht="12.75">
      <c r="A32" s="101" t="s">
        <v>41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21" t="s">
        <v>77</v>
      </c>
      <c r="N32" s="38" t="s">
        <v>80</v>
      </c>
      <c r="O32" s="24">
        <v>25</v>
      </c>
      <c r="P32" s="39" t="s">
        <v>81</v>
      </c>
      <c r="Q32" s="38" t="s">
        <v>80</v>
      </c>
      <c r="R32" s="122">
        <v>689</v>
      </c>
      <c r="S32" s="122"/>
      <c r="T32" s="122"/>
      <c r="U32" s="39" t="s">
        <v>81</v>
      </c>
    </row>
    <row r="33" spans="1:21" s="9" customFormat="1" ht="12.75">
      <c r="A33" s="102" t="s">
        <v>42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21"/>
      <c r="N33" s="93"/>
      <c r="O33" s="93"/>
      <c r="P33" s="93"/>
      <c r="Q33" s="94"/>
      <c r="R33" s="94"/>
      <c r="S33" s="94"/>
      <c r="T33" s="94"/>
      <c r="U33" s="94"/>
    </row>
    <row r="34" spans="1:21" s="9" customFormat="1" ht="12.75">
      <c r="A34" s="116" t="s">
        <v>36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21">
        <v>100</v>
      </c>
      <c r="N34" s="95">
        <f>IF((N27-O28+N29-O30-O31-O32)&gt;0,N27-O28+N29-O30-O31-O32,0)</f>
        <v>0</v>
      </c>
      <c r="O34" s="95"/>
      <c r="P34" s="95"/>
      <c r="Q34" s="99">
        <f>IF(Q27-R28+Q29-R30-R31-R32&gt;0,Q27-R28+Q29-R30-R31-R32,0)</f>
        <v>0</v>
      </c>
      <c r="R34" s="99"/>
      <c r="S34" s="99"/>
      <c r="T34" s="99"/>
      <c r="U34" s="99"/>
    </row>
    <row r="35" spans="1:21" s="9" customFormat="1" ht="12.75">
      <c r="A35" s="116" t="s">
        <v>37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21">
        <v>105</v>
      </c>
      <c r="N35" s="31" t="s">
        <v>80</v>
      </c>
      <c r="O35" s="33">
        <f>IF((N27-O28+N29-O30-O31-O32)&lt;0,O28-N27-N29+O30+O31+O32,0)</f>
        <v>287</v>
      </c>
      <c r="P35" s="32" t="s">
        <v>81</v>
      </c>
      <c r="Q35" s="36" t="s">
        <v>80</v>
      </c>
      <c r="R35" s="120">
        <f>IF(Q27-R28+Q29-R30-R31-R32&lt;0,R28-Q27-Q29+R30+R31+R32,0)</f>
        <v>504</v>
      </c>
      <c r="S35" s="120"/>
      <c r="T35" s="120"/>
      <c r="U35" s="37" t="s">
        <v>81</v>
      </c>
    </row>
    <row r="36" spans="1:21" s="9" customFormat="1" ht="12.75">
      <c r="A36" s="101" t="s">
        <v>43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21">
        <v>110</v>
      </c>
      <c r="N36" s="96"/>
      <c r="O36" s="96"/>
      <c r="P36" s="96"/>
      <c r="Q36" s="94"/>
      <c r="R36" s="94"/>
      <c r="S36" s="94"/>
      <c r="T36" s="94"/>
      <c r="U36" s="94"/>
    </row>
    <row r="37" spans="1:21" s="9" customFormat="1" ht="12.75">
      <c r="A37" s="101" t="s">
        <v>44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21">
        <v>120</v>
      </c>
      <c r="N37" s="96"/>
      <c r="O37" s="96"/>
      <c r="P37" s="96"/>
      <c r="Q37" s="94"/>
      <c r="R37" s="94"/>
      <c r="S37" s="94"/>
      <c r="T37" s="94"/>
      <c r="U37" s="94"/>
    </row>
    <row r="38" spans="1:21" s="9" customFormat="1" ht="12.75">
      <c r="A38" s="101" t="s">
        <v>45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21">
        <v>130</v>
      </c>
      <c r="N38" s="96">
        <v>178</v>
      </c>
      <c r="O38" s="96"/>
      <c r="P38" s="96"/>
      <c r="Q38" s="94">
        <v>83</v>
      </c>
      <c r="R38" s="94"/>
      <c r="S38" s="94"/>
      <c r="T38" s="94"/>
      <c r="U38" s="94"/>
    </row>
    <row r="39" spans="1:21" s="9" customFormat="1" ht="12.75">
      <c r="A39" s="101" t="s">
        <v>46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21">
        <v>140</v>
      </c>
      <c r="N39" s="27" t="s">
        <v>80</v>
      </c>
      <c r="O39" s="28"/>
      <c r="P39" s="29" t="s">
        <v>81</v>
      </c>
      <c r="Q39" s="27" t="s">
        <v>80</v>
      </c>
      <c r="R39" s="100"/>
      <c r="S39" s="100"/>
      <c r="T39" s="100"/>
      <c r="U39" s="29" t="s">
        <v>81</v>
      </c>
    </row>
    <row r="40" spans="1:21" s="9" customFormat="1" ht="12.75">
      <c r="A40" s="101" t="s">
        <v>47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21">
        <v>150</v>
      </c>
      <c r="N40" s="27" t="s">
        <v>80</v>
      </c>
      <c r="O40" s="28"/>
      <c r="P40" s="29" t="s">
        <v>81</v>
      </c>
      <c r="Q40" s="27" t="s">
        <v>80</v>
      </c>
      <c r="R40" s="100"/>
      <c r="S40" s="100"/>
      <c r="T40" s="100"/>
      <c r="U40" s="29" t="s">
        <v>81</v>
      </c>
    </row>
    <row r="41" spans="1:21" s="9" customFormat="1" ht="12.75">
      <c r="A41" s="101" t="s">
        <v>48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21">
        <v>160</v>
      </c>
      <c r="N41" s="27" t="s">
        <v>80</v>
      </c>
      <c r="O41" s="28"/>
      <c r="P41" s="29" t="s">
        <v>81</v>
      </c>
      <c r="Q41" s="27" t="s">
        <v>80</v>
      </c>
      <c r="R41" s="100"/>
      <c r="S41" s="100"/>
      <c r="T41" s="100"/>
      <c r="U41" s="29" t="s">
        <v>81</v>
      </c>
    </row>
    <row r="42" spans="1:21" s="9" customFormat="1" ht="12.75">
      <c r="A42" s="102" t="s">
        <v>49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21"/>
      <c r="N42" s="93"/>
      <c r="O42" s="93"/>
      <c r="P42" s="93"/>
      <c r="Q42" s="94"/>
      <c r="R42" s="94"/>
      <c r="S42" s="94"/>
      <c r="T42" s="94"/>
      <c r="U42" s="94"/>
    </row>
    <row r="43" spans="1:21" s="9" customFormat="1" ht="12.75">
      <c r="A43" s="116" t="s">
        <v>36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21">
        <v>170</v>
      </c>
      <c r="N43" s="95">
        <f>IF((N34-O35+N36+N37+N38-O39-O40-O41)&gt;0,N34-O35+N36+N37+N38-O39-O40-O41,0)</f>
        <v>0</v>
      </c>
      <c r="O43" s="95"/>
      <c r="P43" s="95"/>
      <c r="Q43" s="99">
        <f>IF(Q34-R35+Q36+Q37+Q38-R39-R40-R41&gt;0,Q34-R35+Q36+Q37+Q38-R39-R40-R41,0)</f>
        <v>0</v>
      </c>
      <c r="R43" s="99"/>
      <c r="S43" s="99"/>
      <c r="T43" s="99"/>
      <c r="U43" s="99"/>
    </row>
    <row r="44" spans="1:21" s="9" customFormat="1" ht="12.75">
      <c r="A44" s="116" t="s">
        <v>37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21">
        <v>175</v>
      </c>
      <c r="N44" s="31" t="s">
        <v>80</v>
      </c>
      <c r="O44" s="33">
        <f>IF((N34-O35+N36+N37+N38-O39-O40-O41)&lt;0,-N34+O35-N36-N37-N38+O39+O40+O41,0)</f>
        <v>109</v>
      </c>
      <c r="P44" s="32" t="s">
        <v>81</v>
      </c>
      <c r="Q44" s="36" t="s">
        <v>80</v>
      </c>
      <c r="R44" s="120">
        <f>IF(Q34-R35+Q36+Q37+Q38-R39-R40-R41&lt;0,R35-Q34-Q36-Q37-Q38+R39+R40+R41,0)</f>
        <v>421</v>
      </c>
      <c r="S44" s="120"/>
      <c r="T44" s="120"/>
      <c r="U44" s="37" t="s">
        <v>81</v>
      </c>
    </row>
    <row r="45" spans="1:21" s="9" customFormat="1" ht="12.75">
      <c r="A45" s="101" t="s">
        <v>50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21">
        <v>180</v>
      </c>
      <c r="N45" s="27" t="s">
        <v>80</v>
      </c>
      <c r="O45" s="28"/>
      <c r="P45" s="29" t="s">
        <v>81</v>
      </c>
      <c r="Q45" s="27" t="s">
        <v>80</v>
      </c>
      <c r="R45" s="100"/>
      <c r="S45" s="100"/>
      <c r="T45" s="100"/>
      <c r="U45" s="29" t="s">
        <v>81</v>
      </c>
    </row>
    <row r="46" spans="1:21" s="9" customFormat="1" ht="12.75">
      <c r="A46" s="102" t="s">
        <v>51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21"/>
      <c r="N46" s="93"/>
      <c r="O46" s="93"/>
      <c r="P46" s="93"/>
      <c r="Q46" s="94"/>
      <c r="R46" s="94"/>
      <c r="S46" s="94"/>
      <c r="T46" s="94"/>
      <c r="U46" s="94"/>
    </row>
    <row r="47" spans="1:21" s="9" customFormat="1" ht="12.75">
      <c r="A47" s="116" t="s">
        <v>36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21">
        <v>190</v>
      </c>
      <c r="N47" s="95">
        <f>IF((N43-O44)&gt;0,N43-O45,0)</f>
        <v>0</v>
      </c>
      <c r="O47" s="95"/>
      <c r="P47" s="95"/>
      <c r="Q47" s="99">
        <f>IF(Q43-R44&gt;0,Q43-R44-R45,0)</f>
        <v>0</v>
      </c>
      <c r="R47" s="99"/>
      <c r="S47" s="99"/>
      <c r="T47" s="99"/>
      <c r="U47" s="99"/>
    </row>
    <row r="48" spans="1:21" s="9" customFormat="1" ht="12.75">
      <c r="A48" s="116" t="s">
        <v>37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21">
        <v>195</v>
      </c>
      <c r="N48" s="31" t="s">
        <v>80</v>
      </c>
      <c r="O48" s="33">
        <f>IF((N43-O44)&lt;0,O44+O45,0)</f>
        <v>109</v>
      </c>
      <c r="P48" s="32" t="s">
        <v>81</v>
      </c>
      <c r="Q48" s="36" t="s">
        <v>80</v>
      </c>
      <c r="R48" s="120">
        <f>IF(Q43-R44&lt;0,R44+R45,0)</f>
        <v>421</v>
      </c>
      <c r="S48" s="120"/>
      <c r="T48" s="120"/>
      <c r="U48" s="37" t="s">
        <v>81</v>
      </c>
    </row>
    <row r="49" spans="1:21" s="9" customFormat="1" ht="12.75">
      <c r="A49" s="102" t="s">
        <v>52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21"/>
      <c r="N49" s="93"/>
      <c r="O49" s="93"/>
      <c r="P49" s="93"/>
      <c r="Q49" s="94"/>
      <c r="R49" s="94"/>
      <c r="S49" s="94"/>
      <c r="T49" s="94"/>
      <c r="U49" s="94"/>
    </row>
    <row r="50" spans="1:21" s="9" customFormat="1" ht="12.75">
      <c r="A50" s="116" t="s">
        <v>53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21">
        <v>200</v>
      </c>
      <c r="N50" s="93"/>
      <c r="O50" s="93"/>
      <c r="P50" s="93"/>
      <c r="Q50" s="94"/>
      <c r="R50" s="94"/>
      <c r="S50" s="94"/>
      <c r="T50" s="94"/>
      <c r="U50" s="94"/>
    </row>
    <row r="51" spans="1:21" s="9" customFormat="1" ht="12.75">
      <c r="A51" s="116" t="s">
        <v>54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21">
        <v>205</v>
      </c>
      <c r="N51" s="27" t="s">
        <v>80</v>
      </c>
      <c r="O51" s="28"/>
      <c r="P51" s="29" t="s">
        <v>81</v>
      </c>
      <c r="Q51" s="27" t="s">
        <v>80</v>
      </c>
      <c r="R51" s="100"/>
      <c r="S51" s="100"/>
      <c r="T51" s="100"/>
      <c r="U51" s="29" t="s">
        <v>81</v>
      </c>
    </row>
    <row r="52" spans="1:21" s="9" customFormat="1" ht="12.75">
      <c r="A52" s="101" t="s">
        <v>55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21">
        <v>210</v>
      </c>
      <c r="N52" s="27" t="s">
        <v>80</v>
      </c>
      <c r="O52" s="28"/>
      <c r="P52" s="29" t="s">
        <v>81</v>
      </c>
      <c r="Q52" s="27" t="s">
        <v>80</v>
      </c>
      <c r="R52" s="100"/>
      <c r="S52" s="100"/>
      <c r="T52" s="100"/>
      <c r="U52" s="29" t="s">
        <v>81</v>
      </c>
    </row>
    <row r="53" spans="1:21" s="9" customFormat="1" ht="12.75">
      <c r="A53" s="102" t="s">
        <v>56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21"/>
      <c r="N53" s="93"/>
      <c r="O53" s="93"/>
      <c r="P53" s="93"/>
      <c r="Q53" s="94"/>
      <c r="R53" s="94"/>
      <c r="S53" s="94"/>
      <c r="T53" s="94"/>
      <c r="U53" s="94"/>
    </row>
    <row r="54" spans="1:21" s="9" customFormat="1" ht="12.75">
      <c r="A54" s="116" t="s">
        <v>36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21">
        <v>220</v>
      </c>
      <c r="N54" s="95">
        <f>IF((N47-O48+O50-O51-O52)&gt;0,N47-O48+O50-O51-O52,0)</f>
        <v>0</v>
      </c>
      <c r="O54" s="95"/>
      <c r="P54" s="95"/>
      <c r="Q54" s="99">
        <f>IF(Q47-R48+Q50-R51-R52&gt;0,Q47-R48+Q50-R51-R52,0)</f>
        <v>0</v>
      </c>
      <c r="R54" s="99"/>
      <c r="S54" s="99"/>
      <c r="T54" s="99"/>
      <c r="U54" s="99"/>
    </row>
    <row r="55" spans="1:21" s="9" customFormat="1" ht="12.75">
      <c r="A55" s="116" t="s">
        <v>37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21">
        <v>225</v>
      </c>
      <c r="N55" s="31" t="s">
        <v>80</v>
      </c>
      <c r="O55" s="33">
        <f>IF((N47-O48+O50-O51-O52)&lt;0,O48-N47+O51-O50+O52,0)</f>
        <v>109</v>
      </c>
      <c r="P55" s="32" t="s">
        <v>81</v>
      </c>
      <c r="Q55" s="36" t="s">
        <v>80</v>
      </c>
      <c r="R55" s="120">
        <f>IF(Q47-R48+Q50-R51-R52&lt;0,R48-Q47-Q50+R51+R52,0)</f>
        <v>421</v>
      </c>
      <c r="S55" s="120"/>
      <c r="T55" s="120"/>
      <c r="U55" s="37" t="s">
        <v>81</v>
      </c>
    </row>
    <row r="56" spans="1:21" s="9" customFormat="1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10"/>
      <c r="N56" s="109"/>
      <c r="O56" s="109"/>
      <c r="P56" s="109"/>
      <c r="Q56" s="108"/>
      <c r="R56" s="108"/>
      <c r="S56" s="108"/>
      <c r="T56" s="108"/>
      <c r="U56" s="108"/>
    </row>
    <row r="57" spans="1:21" s="40" customFormat="1" ht="19.5" customHeight="1">
      <c r="A57" s="107" t="s">
        <v>57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</row>
    <row r="58" spans="1:21" s="9" customFormat="1" ht="25.5" customHeight="1">
      <c r="A58" s="82" t="s">
        <v>58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20" t="s">
        <v>11</v>
      </c>
      <c r="N58" s="106" t="s">
        <v>71</v>
      </c>
      <c r="O58" s="106"/>
      <c r="P58" s="106"/>
      <c r="Q58" s="106" t="s">
        <v>72</v>
      </c>
      <c r="R58" s="106"/>
      <c r="S58" s="106"/>
      <c r="T58" s="106"/>
      <c r="U58" s="106"/>
    </row>
    <row r="59" spans="1:21" s="9" customFormat="1" ht="12.75">
      <c r="A59" s="82">
        <v>1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20">
        <v>2</v>
      </c>
      <c r="N59" s="106">
        <v>3</v>
      </c>
      <c r="O59" s="106"/>
      <c r="P59" s="106"/>
      <c r="Q59" s="106">
        <v>4</v>
      </c>
      <c r="R59" s="106"/>
      <c r="S59" s="106"/>
      <c r="T59" s="106"/>
      <c r="U59" s="106"/>
    </row>
    <row r="60" spans="1:21" s="9" customFormat="1" ht="12.75">
      <c r="A60" s="83" t="s">
        <v>59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21">
        <v>230</v>
      </c>
      <c r="N60" s="131">
        <v>608</v>
      </c>
      <c r="O60" s="100"/>
      <c r="P60" s="132"/>
      <c r="Q60" s="94">
        <v>892</v>
      </c>
      <c r="R60" s="94"/>
      <c r="S60" s="94"/>
      <c r="T60" s="94"/>
      <c r="U60" s="94"/>
    </row>
    <row r="61" spans="1:21" s="9" customFormat="1" ht="12.75">
      <c r="A61" s="83" t="s">
        <v>60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21">
        <v>240</v>
      </c>
      <c r="N61" s="131">
        <v>2033</v>
      </c>
      <c r="O61" s="100"/>
      <c r="P61" s="132"/>
      <c r="Q61" s="94">
        <v>2032</v>
      </c>
      <c r="R61" s="94"/>
      <c r="S61" s="94"/>
      <c r="T61" s="94"/>
      <c r="U61" s="94"/>
    </row>
    <row r="62" spans="1:21" s="9" customFormat="1" ht="12.75">
      <c r="A62" s="83" t="s">
        <v>61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21">
        <v>250</v>
      </c>
      <c r="N62" s="131">
        <v>455</v>
      </c>
      <c r="O62" s="100"/>
      <c r="P62" s="132"/>
      <c r="Q62" s="94">
        <v>446</v>
      </c>
      <c r="R62" s="94"/>
      <c r="S62" s="94"/>
      <c r="T62" s="94"/>
      <c r="U62" s="94"/>
    </row>
    <row r="63" spans="1:21" s="9" customFormat="1" ht="12.75">
      <c r="A63" s="83" t="s">
        <v>62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21">
        <v>260</v>
      </c>
      <c r="N63" s="131">
        <v>310</v>
      </c>
      <c r="O63" s="100"/>
      <c r="P63" s="132"/>
      <c r="Q63" s="94">
        <v>139</v>
      </c>
      <c r="R63" s="94"/>
      <c r="S63" s="94"/>
      <c r="T63" s="94"/>
      <c r="U63" s="94"/>
    </row>
    <row r="64" spans="1:21" s="9" customFormat="1" ht="12.75">
      <c r="A64" s="83" t="s">
        <v>41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21">
        <v>270</v>
      </c>
      <c r="N64" s="131">
        <v>24</v>
      </c>
      <c r="O64" s="100"/>
      <c r="P64" s="132"/>
      <c r="Q64" s="94">
        <v>848</v>
      </c>
      <c r="R64" s="94"/>
      <c r="S64" s="94"/>
      <c r="T64" s="94"/>
      <c r="U64" s="94"/>
    </row>
    <row r="65" spans="1:21" s="9" customFormat="1" ht="12.75">
      <c r="A65" s="83" t="s">
        <v>63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21">
        <v>280</v>
      </c>
      <c r="N65" s="95">
        <v>3430</v>
      </c>
      <c r="O65" s="95"/>
      <c r="P65" s="95"/>
      <c r="Q65" s="99">
        <v>4357</v>
      </c>
      <c r="R65" s="99"/>
      <c r="S65" s="99"/>
      <c r="T65" s="99"/>
      <c r="U65" s="99"/>
    </row>
    <row r="66" spans="1:21" s="9" customFormat="1" ht="12.75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10"/>
      <c r="N66" s="114"/>
      <c r="O66" s="114"/>
      <c r="P66" s="114"/>
      <c r="Q66" s="115"/>
      <c r="R66" s="115"/>
      <c r="S66" s="115"/>
      <c r="T66" s="115"/>
      <c r="U66" s="115"/>
    </row>
    <row r="67" spans="1:21" s="40" customFormat="1" ht="19.5" customHeight="1" hidden="1">
      <c r="A67" s="107" t="s">
        <v>64</v>
      </c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</row>
    <row r="68" spans="1:21" s="9" customFormat="1" ht="25.5" customHeight="1" hidden="1">
      <c r="A68" s="82" t="s">
        <v>65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20" t="s">
        <v>11</v>
      </c>
      <c r="N68" s="106" t="s">
        <v>71</v>
      </c>
      <c r="O68" s="106"/>
      <c r="P68" s="106"/>
      <c r="Q68" s="106" t="s">
        <v>72</v>
      </c>
      <c r="R68" s="106"/>
      <c r="S68" s="106"/>
      <c r="T68" s="106"/>
      <c r="U68" s="106"/>
    </row>
    <row r="69" spans="1:21" s="9" customFormat="1" ht="12.75" hidden="1">
      <c r="A69" s="113">
        <v>1</v>
      </c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22">
        <v>2</v>
      </c>
      <c r="N69" s="110">
        <v>3</v>
      </c>
      <c r="O69" s="110"/>
      <c r="P69" s="110"/>
      <c r="Q69" s="110">
        <v>4</v>
      </c>
      <c r="R69" s="110"/>
      <c r="S69" s="110"/>
      <c r="T69" s="110"/>
      <c r="U69" s="110"/>
    </row>
    <row r="70" spans="1:21" s="9" customFormat="1" ht="12.75" hidden="1">
      <c r="A70" s="87" t="s">
        <v>66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23">
        <v>300</v>
      </c>
      <c r="N70" s="112"/>
      <c r="O70" s="112"/>
      <c r="P70" s="112"/>
      <c r="Q70" s="94"/>
      <c r="R70" s="94"/>
      <c r="S70" s="94"/>
      <c r="T70" s="94"/>
      <c r="U70" s="94"/>
    </row>
    <row r="71" spans="1:21" s="9" customFormat="1" ht="12.75" hidden="1">
      <c r="A71" s="87" t="s">
        <v>67</v>
      </c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23">
        <v>310</v>
      </c>
      <c r="N71" s="111"/>
      <c r="O71" s="111"/>
      <c r="P71" s="111"/>
      <c r="Q71" s="121"/>
      <c r="R71" s="121"/>
      <c r="S71" s="121"/>
      <c r="T71" s="121"/>
      <c r="U71" s="121"/>
    </row>
    <row r="72" spans="1:21" s="9" customFormat="1" ht="12.75" hidden="1">
      <c r="A72" s="87" t="s">
        <v>68</v>
      </c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23">
        <v>320</v>
      </c>
      <c r="N72" s="66"/>
      <c r="O72" s="71"/>
      <c r="P72" s="67"/>
      <c r="Q72" s="69"/>
      <c r="R72" s="79"/>
      <c r="S72" s="79"/>
      <c r="T72" s="79"/>
      <c r="U72" s="70"/>
    </row>
    <row r="73" spans="1:21" s="9" customFormat="1" ht="12.75" hidden="1">
      <c r="A73" s="87" t="s">
        <v>69</v>
      </c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23">
        <v>330</v>
      </c>
      <c r="N73" s="66"/>
      <c r="O73" s="71"/>
      <c r="P73" s="67"/>
      <c r="Q73" s="68"/>
      <c r="R73" s="80"/>
      <c r="S73" s="80"/>
      <c r="T73" s="80"/>
      <c r="U73" s="65"/>
    </row>
    <row r="74" spans="1:21" s="9" customFormat="1" ht="12.75" hidden="1">
      <c r="A74" s="87" t="s">
        <v>70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23">
        <v>340</v>
      </c>
      <c r="N74" s="86"/>
      <c r="O74" s="86"/>
      <c r="P74" s="86"/>
      <c r="Q74" s="75"/>
      <c r="R74" s="75"/>
      <c r="S74" s="75"/>
      <c r="T74" s="75"/>
      <c r="U74" s="75"/>
    </row>
    <row r="75" spans="14:21" s="9" customFormat="1" ht="15.75" customHeight="1">
      <c r="N75" s="51"/>
      <c r="O75" s="63"/>
      <c r="P75" s="58"/>
      <c r="Q75" s="55"/>
      <c r="R75" s="76"/>
      <c r="S75" s="76"/>
      <c r="T75" s="76"/>
      <c r="U75" s="61"/>
    </row>
    <row r="76" spans="1:16" ht="12.75">
      <c r="A76" s="84" t="s">
        <v>12</v>
      </c>
      <c r="B76" s="84"/>
      <c r="C76" s="84"/>
      <c r="D76" s="88"/>
      <c r="E76" s="88"/>
      <c r="F76" s="88"/>
      <c r="G76" s="88"/>
      <c r="H76" s="88"/>
      <c r="I76" s="88"/>
      <c r="J76" s="88"/>
      <c r="K76" s="41"/>
      <c r="L76" s="88" t="s">
        <v>104</v>
      </c>
      <c r="M76" s="88"/>
      <c r="N76" s="88"/>
      <c r="O76" s="88"/>
      <c r="P76" s="88"/>
    </row>
    <row r="77" spans="1:11" ht="12.75">
      <c r="A77" s="8"/>
      <c r="B77" s="42"/>
      <c r="C77" s="42"/>
      <c r="D77" s="42"/>
      <c r="E77" s="42"/>
      <c r="F77" s="42"/>
      <c r="G77" s="42"/>
      <c r="H77" s="42"/>
      <c r="I77" s="42"/>
      <c r="J77" s="42"/>
      <c r="K77" s="42"/>
    </row>
    <row r="78" spans="1:16" ht="12.75">
      <c r="A78" s="84" t="s">
        <v>13</v>
      </c>
      <c r="B78" s="84"/>
      <c r="C78" s="84"/>
      <c r="D78" s="84"/>
      <c r="E78" s="84"/>
      <c r="F78" s="85"/>
      <c r="G78" s="85"/>
      <c r="H78" s="85"/>
      <c r="I78" s="85"/>
      <c r="J78" s="85"/>
      <c r="K78" s="43"/>
      <c r="L78" s="85" t="s">
        <v>105</v>
      </c>
      <c r="M78" s="85"/>
      <c r="N78" s="85"/>
      <c r="O78" s="85"/>
      <c r="P78" s="85"/>
    </row>
    <row r="79" spans="1:16" ht="12.75">
      <c r="A79" s="8"/>
      <c r="B79" s="8"/>
      <c r="C79" s="8"/>
      <c r="D79" s="8"/>
      <c r="E79" s="8"/>
      <c r="F79" s="44"/>
      <c r="G79" s="44"/>
      <c r="H79" s="44"/>
      <c r="I79" s="44"/>
      <c r="J79" s="44"/>
      <c r="K79" s="44"/>
      <c r="L79" s="44"/>
      <c r="M79" s="44"/>
      <c r="N79" s="53"/>
      <c r="O79" s="64"/>
      <c r="P79" s="60"/>
    </row>
    <row r="80" spans="2:12" ht="12.75">
      <c r="B80" s="73" t="s">
        <v>102</v>
      </c>
      <c r="E80" s="2" t="s">
        <v>106</v>
      </c>
      <c r="L80" s="74"/>
    </row>
  </sheetData>
  <sheetProtection/>
  <mergeCells count="188">
    <mergeCell ref="Q74:U74"/>
    <mergeCell ref="R75:T75"/>
    <mergeCell ref="A7:E7"/>
    <mergeCell ref="F7:M7"/>
    <mergeCell ref="R72:T72"/>
    <mergeCell ref="R73:T73"/>
    <mergeCell ref="A66:L66"/>
    <mergeCell ref="A58:L58"/>
    <mergeCell ref="A59:L59"/>
    <mergeCell ref="A60:L60"/>
    <mergeCell ref="Q18:U18"/>
    <mergeCell ref="N23:P23"/>
    <mergeCell ref="A78:E78"/>
    <mergeCell ref="F78:J78"/>
    <mergeCell ref="L78:P78"/>
    <mergeCell ref="N74:P74"/>
    <mergeCell ref="A74:L74"/>
    <mergeCell ref="A76:C76"/>
    <mergeCell ref="D76:J76"/>
    <mergeCell ref="L76:P76"/>
    <mergeCell ref="A21:L21"/>
    <mergeCell ref="A26:L26"/>
    <mergeCell ref="K1:U1"/>
    <mergeCell ref="A11:U11"/>
    <mergeCell ref="T3:U3"/>
    <mergeCell ref="N50:P50"/>
    <mergeCell ref="Q50:U50"/>
    <mergeCell ref="Q33:U33"/>
    <mergeCell ref="N34:P34"/>
    <mergeCell ref="N29:P29"/>
    <mergeCell ref="Q9:U9"/>
    <mergeCell ref="Q23:U23"/>
    <mergeCell ref="Q27:U27"/>
    <mergeCell ref="A17:L17"/>
    <mergeCell ref="N26:P26"/>
    <mergeCell ref="Q26:U26"/>
    <mergeCell ref="R25:T25"/>
    <mergeCell ref="A18:L18"/>
    <mergeCell ref="A19:L19"/>
    <mergeCell ref="A20:L20"/>
    <mergeCell ref="Q3:R3"/>
    <mergeCell ref="Q4:U4"/>
    <mergeCell ref="Q5:U5"/>
    <mergeCell ref="Q6:U6"/>
    <mergeCell ref="Q7:U7"/>
    <mergeCell ref="Q8:U8"/>
    <mergeCell ref="A61:L61"/>
    <mergeCell ref="N60:P60"/>
    <mergeCell ref="A9:E9"/>
    <mergeCell ref="F9:M9"/>
    <mergeCell ref="N27:P27"/>
    <mergeCell ref="N59:P59"/>
    <mergeCell ref="N58:P58"/>
    <mergeCell ref="A57:U57"/>
    <mergeCell ref="Q56:U56"/>
    <mergeCell ref="N56:P56"/>
    <mergeCell ref="A70:L70"/>
    <mergeCell ref="A71:L71"/>
    <mergeCell ref="A72:L72"/>
    <mergeCell ref="N64:P64"/>
    <mergeCell ref="A68:L68"/>
    <mergeCell ref="N69:P69"/>
    <mergeCell ref="N71:P71"/>
    <mergeCell ref="N70:P70"/>
    <mergeCell ref="A55:L55"/>
    <mergeCell ref="A56:L56"/>
    <mergeCell ref="A73:L73"/>
    <mergeCell ref="A69:L69"/>
    <mergeCell ref="A62:L62"/>
    <mergeCell ref="A64:L64"/>
    <mergeCell ref="A65:L65"/>
    <mergeCell ref="A63:L63"/>
    <mergeCell ref="A67:U67"/>
    <mergeCell ref="N66:P66"/>
    <mergeCell ref="A49:L49"/>
    <mergeCell ref="A50:L50"/>
    <mergeCell ref="A51:L51"/>
    <mergeCell ref="A52:L52"/>
    <mergeCell ref="A53:L53"/>
    <mergeCell ref="A54:L54"/>
    <mergeCell ref="A43:L43"/>
    <mergeCell ref="A44:L44"/>
    <mergeCell ref="A45:L45"/>
    <mergeCell ref="A46:L46"/>
    <mergeCell ref="A47:L47"/>
    <mergeCell ref="A48:L48"/>
    <mergeCell ref="A37:L37"/>
    <mergeCell ref="A38:L38"/>
    <mergeCell ref="A39:L39"/>
    <mergeCell ref="A40:L40"/>
    <mergeCell ref="A41:L41"/>
    <mergeCell ref="A42:L42"/>
    <mergeCell ref="A27:L27"/>
    <mergeCell ref="A28:L28"/>
    <mergeCell ref="A22:L22"/>
    <mergeCell ref="A23:L23"/>
    <mergeCell ref="A24:L24"/>
    <mergeCell ref="A25:L25"/>
    <mergeCell ref="Q43:U43"/>
    <mergeCell ref="Q46:U46"/>
    <mergeCell ref="R39:T39"/>
    <mergeCell ref="R40:T40"/>
    <mergeCell ref="R41:T41"/>
    <mergeCell ref="Q42:U42"/>
    <mergeCell ref="R44:T44"/>
    <mergeCell ref="R45:T45"/>
    <mergeCell ref="Q49:U49"/>
    <mergeCell ref="N54:P54"/>
    <mergeCell ref="N47:P47"/>
    <mergeCell ref="N49:P49"/>
    <mergeCell ref="Q53:U53"/>
    <mergeCell ref="N53:P53"/>
    <mergeCell ref="R48:T48"/>
    <mergeCell ref="Q47:U47"/>
    <mergeCell ref="N63:P63"/>
    <mergeCell ref="Q65:U65"/>
    <mergeCell ref="N68:P68"/>
    <mergeCell ref="Q68:U68"/>
    <mergeCell ref="Q64:U64"/>
    <mergeCell ref="Q63:U63"/>
    <mergeCell ref="Q66:U66"/>
    <mergeCell ref="N65:P65"/>
    <mergeCell ref="R55:T55"/>
    <mergeCell ref="N61:P61"/>
    <mergeCell ref="Q61:U61"/>
    <mergeCell ref="N62:P62"/>
    <mergeCell ref="Q62:U62"/>
    <mergeCell ref="Q58:U58"/>
    <mergeCell ref="R30:T30"/>
    <mergeCell ref="R31:T31"/>
    <mergeCell ref="Q71:U71"/>
    <mergeCell ref="R51:T51"/>
    <mergeCell ref="R52:T52"/>
    <mergeCell ref="Q54:U54"/>
    <mergeCell ref="Q59:U59"/>
    <mergeCell ref="Q60:U60"/>
    <mergeCell ref="Q70:U70"/>
    <mergeCell ref="Q69:U69"/>
    <mergeCell ref="R35:T35"/>
    <mergeCell ref="Q36:U36"/>
    <mergeCell ref="R19:T19"/>
    <mergeCell ref="R20:T20"/>
    <mergeCell ref="R21:T21"/>
    <mergeCell ref="R22:T22"/>
    <mergeCell ref="R28:T28"/>
    <mergeCell ref="Q34:U34"/>
    <mergeCell ref="R32:T32"/>
    <mergeCell ref="Q29:U29"/>
    <mergeCell ref="Q37:U37"/>
    <mergeCell ref="Q38:U38"/>
    <mergeCell ref="A29:L29"/>
    <mergeCell ref="A30:L30"/>
    <mergeCell ref="A31:L31"/>
    <mergeCell ref="A32:L32"/>
    <mergeCell ref="A33:L33"/>
    <mergeCell ref="A34:L34"/>
    <mergeCell ref="A35:L35"/>
    <mergeCell ref="A36:L36"/>
    <mergeCell ref="N46:P46"/>
    <mergeCell ref="N43:P43"/>
    <mergeCell ref="N36:P36"/>
    <mergeCell ref="N16:P16"/>
    <mergeCell ref="N37:P37"/>
    <mergeCell ref="N38:P38"/>
    <mergeCell ref="N42:P42"/>
    <mergeCell ref="N17:P17"/>
    <mergeCell ref="N18:P18"/>
    <mergeCell ref="N33:P33"/>
    <mergeCell ref="W1:Z4"/>
    <mergeCell ref="A8:E8"/>
    <mergeCell ref="F8:M8"/>
    <mergeCell ref="A4:C4"/>
    <mergeCell ref="A5:B5"/>
    <mergeCell ref="D4:M4"/>
    <mergeCell ref="C5:M5"/>
    <mergeCell ref="G6:M6"/>
    <mergeCell ref="A6:F6"/>
    <mergeCell ref="Q2:U2"/>
    <mergeCell ref="W5:Z8"/>
    <mergeCell ref="W9:Z10"/>
    <mergeCell ref="R24:T24"/>
    <mergeCell ref="Q16:U16"/>
    <mergeCell ref="Q17:U17"/>
    <mergeCell ref="A15:U15"/>
    <mergeCell ref="I14:L14"/>
    <mergeCell ref="A16:L16"/>
    <mergeCell ref="Q14:U14"/>
    <mergeCell ref="G12:K12"/>
  </mergeCells>
  <printOptions horizontalCentered="1"/>
  <pageMargins left="0.1968503937007874" right="0.1968503937007874" top="0.31496062992125984" bottom="0.31496062992125984" header="0" footer="0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Volodyko-N</dc:creator>
  <cp:keywords/>
  <dc:description/>
  <cp:lastModifiedBy>ECONOM</cp:lastModifiedBy>
  <cp:lastPrinted>2021-04-22T07:10:11Z</cp:lastPrinted>
  <dcterms:created xsi:type="dcterms:W3CDTF">2006-11-10T08:57:46Z</dcterms:created>
  <dcterms:modified xsi:type="dcterms:W3CDTF">2021-04-23T05:11:16Z</dcterms:modified>
  <cp:category/>
  <cp:version/>
  <cp:contentType/>
  <cp:contentStatus/>
</cp:coreProperties>
</file>